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FORMULA RATES PJM\PJM Transmission Rates\Projected\2026 Projection\OPCOs\Sent to PJM\"/>
    </mc:Choice>
  </mc:AlternateContent>
  <xr:revisionPtr revIDLastSave="0" documentId="13_ncr:1_{A3626584-501A-49E0-8019-6F63268015D3}" xr6:coauthVersionLast="47" xr6:coauthVersionMax="47" xr10:uidLastSave="{00000000-0000-0000-0000-000000000000}"/>
  <bookViews>
    <workbookView xWindow="-120" yWindow="-120" windowWidth="29040" windowHeight="15720" tabRatio="848" xr2:uid="{00000000-000D-0000-FFFF-FFFF00000000}"/>
  </bookViews>
  <sheets>
    <sheet name="Zonal Rates - Updated Interest" sheetId="3" r:id="rId1"/>
    <sheet name="Sch 1 Rates" sheetId="4" r:id="rId2"/>
  </sheets>
  <definedNames>
    <definedName name="ActExcessAmt">#REF!</definedName>
    <definedName name="ActGrTaxAmt">#REF!</definedName>
    <definedName name="ActKWHExcess">#REF!</definedName>
    <definedName name="ActKWHNotUsed">#REF!</definedName>
    <definedName name="ActKWHRes">#REF!</definedName>
    <definedName name="ActKWHSubTot">#REF!</definedName>
    <definedName name="ActKWHTot">#REF!</definedName>
    <definedName name="ActNotUsedAmt">#REF!</definedName>
    <definedName name="ActResAmt">#REF!</definedName>
    <definedName name="ActSubTotAmt">#REF!</definedName>
    <definedName name="ActTotAmt">#REF!</definedName>
    <definedName name="AdminChg">#REF!</definedName>
    <definedName name="AEP">#REF!</definedName>
    <definedName name="APCO">#REF!</definedName>
    <definedName name="AVRGPWRFCTR">#REF!</definedName>
    <definedName name="B1HRSCRMO">#REF!</definedName>
    <definedName name="B2HRSCRMO">#REF!</definedName>
    <definedName name="BASERATECHG">#REF!</definedName>
    <definedName name="BILLKWH">#REF!</definedName>
    <definedName name="BIRPCCHG">#REF!</definedName>
    <definedName name="BIRPDCHG1">#REF!</definedName>
    <definedName name="BIRPDCHG2">#REF!</definedName>
    <definedName name="BIRPECHG1">#REF!</definedName>
    <definedName name="BIRPECHGB1">#REF!</definedName>
    <definedName name="BIRPECHGB2">#REF!</definedName>
    <definedName name="BIRPECHGB3">#REF!</definedName>
    <definedName name="BIRPECHGW">#REF!</definedName>
    <definedName name="BIRPKWH1">#REF!</definedName>
    <definedName name="BIRPKWHB1">#REF!</definedName>
    <definedName name="BIRPKWHB2">#REF!</definedName>
    <definedName name="BIRPKWHB3">#REF!</definedName>
    <definedName name="BIRPKWHWH">#REF!</definedName>
    <definedName name="BIRPMECHG1">#REF!</definedName>
    <definedName name="BIRPOFKWH">#REF!</definedName>
    <definedName name="BIRPOPKWH">#REF!</definedName>
    <definedName name="BIRPP1EC">#REF!</definedName>
    <definedName name="BIRPP2EC">#REF!</definedName>
    <definedName name="BIRPP3EC">#REF!</definedName>
    <definedName name="BIRPP4EC">#REF!</definedName>
    <definedName name="BIRPP5EC">#REF!</definedName>
    <definedName name="BIRPPDMDCHG">#REF!</definedName>
    <definedName name="BIRPRCHG">#REF!</definedName>
    <definedName name="BIRPXKVA">#REF!</definedName>
    <definedName name="BIRPXKVAPCT">#REF!</definedName>
    <definedName name="BIRPXOFKW">#REF!</definedName>
    <definedName name="BKUPKWH">#REF!</definedName>
    <definedName name="BLDAMNT">#REF!</definedName>
    <definedName name="BLDDMND">#REF!</definedName>
    <definedName name="BLDKWH">#REF!</definedName>
    <definedName name="BLDOPDMND">#REF!</definedName>
    <definedName name="BLNGKWB4EDR">#REF!</definedName>
    <definedName name="BLNGKWH">#REF!</definedName>
    <definedName name="BLNGKWHTTL">#REF!</definedName>
    <definedName name="BndBlkKwh1">#REF!</definedName>
    <definedName name="BndBlkKwh2">#REF!</definedName>
    <definedName name="BndBlkKwh3">#REF!</definedName>
    <definedName name="BndBlkKwhChg1">#REF!</definedName>
    <definedName name="BndBlkKwhChg2">#REF!</definedName>
    <definedName name="BndBlkKwhChg3">#REF!</definedName>
    <definedName name="BndBlkKwhChgT">#REF!</definedName>
    <definedName name="BndBlkKwhChgW">#REF!</definedName>
    <definedName name="BndBlkKwhT">#REF!</definedName>
    <definedName name="BndBlkKwhW">#REF!</definedName>
    <definedName name="BndCustChg">#REF!</definedName>
    <definedName name="BndDmdChg1">#REF!</definedName>
    <definedName name="BndDmdChg2">#REF!</definedName>
    <definedName name="BndExcsKvaPct">#REF!</definedName>
    <definedName name="BndMEChg">#REF!</definedName>
    <definedName name="BndOffPkKwh">#REF!</definedName>
    <definedName name="BndOnPkKwh">#REF!</definedName>
    <definedName name="BndPL1Chg">#REF!</definedName>
    <definedName name="BndPL2Chg">#REF!</definedName>
    <definedName name="BndPL3Chg">#REF!</definedName>
    <definedName name="BndPL4Chg">#REF!</definedName>
    <definedName name="BndPL5Chg">#REF!</definedName>
    <definedName name="BndReactiveChg">#REF!</definedName>
    <definedName name="BndXOfpKvaChg">#REF!</definedName>
    <definedName name="BndXOfpKwChg">#REF!</definedName>
    <definedName name="BTTrueUp">#REF!</definedName>
    <definedName name="BUNCCHG">#REF!</definedName>
    <definedName name="BUNDCHG1">#REF!</definedName>
    <definedName name="BUNDCHG2">#REF!</definedName>
    <definedName name="BUNECHG1">#REF!</definedName>
    <definedName name="BUNECHGB1">#REF!</definedName>
    <definedName name="BUNECHGB2">#REF!</definedName>
    <definedName name="BUNECHGB3">#REF!</definedName>
    <definedName name="BUNECHGW">#REF!</definedName>
    <definedName name="BUNKWH1">#REF!</definedName>
    <definedName name="BUNKWHB1">#REF!</definedName>
    <definedName name="BUNKWHB2">#REF!</definedName>
    <definedName name="BUNKWHB3">#REF!</definedName>
    <definedName name="BUNKWHWH">#REF!</definedName>
    <definedName name="BUNMECHG1">#REF!</definedName>
    <definedName name="BUNOFKWH">#REF!</definedName>
    <definedName name="BUNOPKWH">#REF!</definedName>
    <definedName name="BUNP1EC">#REF!</definedName>
    <definedName name="BUNP2EC">#REF!</definedName>
    <definedName name="BUNP3EC">#REF!</definedName>
    <definedName name="BUNP4EC">#REF!</definedName>
    <definedName name="BUNP5EC">#REF!</definedName>
    <definedName name="BUNPDMDCHG">#REF!</definedName>
    <definedName name="BUNRCHG">#REF!</definedName>
    <definedName name="BUNXKVA">#REF!</definedName>
    <definedName name="BUNXKVAPCT">#REF!</definedName>
    <definedName name="BUNXOFKW">#REF!</definedName>
    <definedName name="CALCPFCC">#REF!</definedName>
    <definedName name="CAPDEFA">#REF!</definedName>
    <definedName name="CBLKWH">#REF!</definedName>
    <definedName name="City">#REF!</definedName>
    <definedName name="CNTRCTDMND">#REF!</definedName>
    <definedName name="CoPhoneLine">#REF!</definedName>
    <definedName name="CRMOINTRPTHRS">#REF!</definedName>
    <definedName name="CRNTMOBTKWH">#REF!</definedName>
    <definedName name="CRNTMOFPKHRS">#REF!</definedName>
    <definedName name="CRNTMONPKHRS">#REF!</definedName>
    <definedName name="CRTLBLONPKHRS">#REF!</definedName>
    <definedName name="CRTLBLONPKKWH">#REF!</definedName>
    <definedName name="CSTMRCHG">#REF!</definedName>
    <definedName name="CurMoAddr1">#REF!</definedName>
    <definedName name="CurMoAddr2">#REF!</definedName>
    <definedName name="CurMoBTDetail">#REF!</definedName>
    <definedName name="CurMoBuyThrgh_Sheet">#REF!</definedName>
    <definedName name="CurMoCityStZip">#REF!</definedName>
    <definedName name="CurMoCustName">#REF!</definedName>
    <definedName name="CurMoExcessAmt">#REF!</definedName>
    <definedName name="CurMoGrTaxAmt">#REF!</definedName>
    <definedName name="CurMoKWHExcess">#REF!</definedName>
    <definedName name="CurMoKWHNotUsed">#REF!</definedName>
    <definedName name="CurMoKWHRes">#REF!</definedName>
    <definedName name="CurMoKWHSubTot">#REF!</definedName>
    <definedName name="CurMoKWHTot">#REF!</definedName>
    <definedName name="CurMoMtrMult">#REF!</definedName>
    <definedName name="CurMoNotUsedAmt">#REF!</definedName>
    <definedName name="CurMoResAmt">#REF!</definedName>
    <definedName name="CurMoSubTotAmt">#REF!</definedName>
    <definedName name="CurMoTotAmt">#REF!</definedName>
    <definedName name="CustAddr1">#REF!</definedName>
    <definedName name="CustAddr2">#REF!</definedName>
    <definedName name="CustCityStZip">#REF!</definedName>
    <definedName name="CustName2">#REF!</definedName>
    <definedName name="CustTable">#REF!</definedName>
    <definedName name="DetailTotCbl">#REF!</definedName>
    <definedName name="DetailTotChg">#REF!</definedName>
    <definedName name="DetailTotKw">#REF!</definedName>
    <definedName name="DetailTotMargin">#REF!</definedName>
    <definedName name="DIRPCCHG">#REF!</definedName>
    <definedName name="DIRPDCHG1">#REF!</definedName>
    <definedName name="DIRPDCHG2">#REF!</definedName>
    <definedName name="DIRPECHG1">#REF!</definedName>
    <definedName name="DIRPECHGB1">#REF!</definedName>
    <definedName name="DIRPECHGB2">#REF!</definedName>
    <definedName name="DIRPECHGB3">#REF!</definedName>
    <definedName name="DIRPMECHG1">#REF!</definedName>
    <definedName name="DIRPMINDC">#REF!</definedName>
    <definedName name="DIRPMINEC">#REF!</definedName>
    <definedName name="DIRPOFKVA">#REF!</definedName>
    <definedName name="DIRPOFKW">#REF!</definedName>
    <definedName name="DIRPOFKWH">#REF!</definedName>
    <definedName name="DIRPOPKWH">#REF!</definedName>
    <definedName name="DIRPP1EC">#REF!</definedName>
    <definedName name="DIRPP2EC">#REF!</definedName>
    <definedName name="DIRPP3EC">#REF!</definedName>
    <definedName name="DIRPP4EC">#REF!</definedName>
    <definedName name="DIRPP5EC">#REF!</definedName>
    <definedName name="DIRPRCHG">#REF!</definedName>
    <definedName name="DisBlkKwhChg1">#REF!</definedName>
    <definedName name="DisBlkKwhChg2">#REF!</definedName>
    <definedName name="DisBlkKwhChg3">#REF!</definedName>
    <definedName name="DisBlkKwhChgT">#REF!</definedName>
    <definedName name="DisCustChg">#REF!</definedName>
    <definedName name="DisDmdChg1">#REF!</definedName>
    <definedName name="DisDmdChg2">#REF!</definedName>
    <definedName name="DisMEChg">#REF!</definedName>
    <definedName name="DisMinDChg">#REF!</definedName>
    <definedName name="DisMinEChg">#REF!</definedName>
    <definedName name="DisOffPkKwh">#REF!</definedName>
    <definedName name="DisOnPkKwh">#REF!</definedName>
    <definedName name="DisPL1Chg">#REF!</definedName>
    <definedName name="DisPL2Chg">#REF!</definedName>
    <definedName name="DisPL3Chg">#REF!</definedName>
    <definedName name="DisPL4Chg">#REF!</definedName>
    <definedName name="DisPL5Chg">#REF!</definedName>
    <definedName name="DisReactiveChg">#REF!</definedName>
    <definedName name="DisXOfpKvaChg">#REF!</definedName>
    <definedName name="DisXOfpKwChg">#REF!</definedName>
    <definedName name="DSTCCHG">#REF!</definedName>
    <definedName name="DSTDCHG1">#REF!</definedName>
    <definedName name="DSTDCHG2">#REF!</definedName>
    <definedName name="DSTECHG1">#REF!</definedName>
    <definedName name="DSTECHGB1">#REF!</definedName>
    <definedName name="DSTECHGB2">#REF!</definedName>
    <definedName name="DSTECHGB3">#REF!</definedName>
    <definedName name="DSTMECHG1">#REF!</definedName>
    <definedName name="DSTMINDC">#REF!</definedName>
    <definedName name="DSTMINEC">#REF!</definedName>
    <definedName name="DSTOFKWH">#REF!</definedName>
    <definedName name="DSTOPKWH">#REF!</definedName>
    <definedName name="DSTP1EC">#REF!</definedName>
    <definedName name="DSTP2EC">#REF!</definedName>
    <definedName name="DSTP3EC">#REF!</definedName>
    <definedName name="DSTP4EC">#REF!</definedName>
    <definedName name="DSTP5EC">#REF!</definedName>
    <definedName name="DSTRCHG">#REF!</definedName>
    <definedName name="DSTXOFKVA">#REF!</definedName>
    <definedName name="DSTXOFKW">#REF!</definedName>
    <definedName name="EDRBASE">#REF!</definedName>
    <definedName name="EDRDATE">#REF!</definedName>
    <definedName name="EDRDSCNT">#REF!</definedName>
    <definedName name="EDRLVLPCT">#REF!</definedName>
    <definedName name="EDRTYPE">#REF!</definedName>
    <definedName name="EffDate">#REF!</definedName>
    <definedName name="ELKMCGN1">#REF!</definedName>
    <definedName name="ELKMCGN2">#REF!</definedName>
    <definedName name="ENDDTM">#REF!</definedName>
    <definedName name="ENDTIME">#REF!</definedName>
    <definedName name="EstExcessAmt">#REF!</definedName>
    <definedName name="EstGrTaxAmt">#REF!</definedName>
    <definedName name="EstKWHExcess">#REF!</definedName>
    <definedName name="EstKWHNotUsed">#REF!</definedName>
    <definedName name="EstKWHRes">#REF!</definedName>
    <definedName name="EstKWHSubTot">#REF!</definedName>
    <definedName name="EstKWHTot">#REF!</definedName>
    <definedName name="EstNotUsedAmt">#REF!</definedName>
    <definedName name="EstResAmt">#REF!</definedName>
    <definedName name="EstSubTotAmt">#REF!</definedName>
    <definedName name="EstTotAmt">#REF!</definedName>
    <definedName name="EXCSKVACHG">#REF!</definedName>
    <definedName name="EXCSKVADMND">#REF!</definedName>
    <definedName name="EXCSKVAR">#REF!</definedName>
    <definedName name="FIRMKWH">#REF!</definedName>
    <definedName name="FIRSTDAY">#REF!</definedName>
    <definedName name="FRMCPCT">#REF!</definedName>
    <definedName name="FUELCHG">#REF!</definedName>
    <definedName name="FUELRATE">#REF!</definedName>
    <definedName name="GenBlkKwhChg1">#REF!</definedName>
    <definedName name="GenBlkKwhChg2">#REF!</definedName>
    <definedName name="GenBlkKwhChg3">#REF!</definedName>
    <definedName name="GenBlkKwhChgT">#REF!</definedName>
    <definedName name="GENCCHG">#REF!</definedName>
    <definedName name="GenCustChg">#REF!</definedName>
    <definedName name="GENDCHG1">#REF!</definedName>
    <definedName name="GENDCHG2">#REF!</definedName>
    <definedName name="GenDmdChg1">#REF!</definedName>
    <definedName name="GenDmdChg2">#REF!</definedName>
    <definedName name="GENECHG1">#REF!</definedName>
    <definedName name="GENECHGB1">#REF!</definedName>
    <definedName name="GENECHGB2">#REF!</definedName>
    <definedName name="GENECHGB3">#REF!</definedName>
    <definedName name="GenMEChg">#REF!</definedName>
    <definedName name="GENMECHG1">#REF!</definedName>
    <definedName name="GENMINDC">#REF!</definedName>
    <definedName name="GenMinDChg">#REF!</definedName>
    <definedName name="GENMINEC">#REF!</definedName>
    <definedName name="GenMinEChg">#REF!</definedName>
    <definedName name="GenOffPkKwh">#REF!</definedName>
    <definedName name="GENOFKWH">#REF!</definedName>
    <definedName name="GenOnPkKwh">#REF!</definedName>
    <definedName name="GENOPKWH">#REF!</definedName>
    <definedName name="GENP1EC">#REF!</definedName>
    <definedName name="GENP2EC">#REF!</definedName>
    <definedName name="GENP3EC">#REF!</definedName>
    <definedName name="GENP4EC">#REF!</definedName>
    <definedName name="GENP5EC">#REF!</definedName>
    <definedName name="GenPL1Chg">#REF!</definedName>
    <definedName name="GenPL2Chg">#REF!</definedName>
    <definedName name="GenPL3Chg">#REF!</definedName>
    <definedName name="GenPL4Chg">#REF!</definedName>
    <definedName name="GenPL5Chg">#REF!</definedName>
    <definedName name="GENRCHG">#REF!</definedName>
    <definedName name="GenReactiveChg">#REF!</definedName>
    <definedName name="GENXOFKVA">#REF!</definedName>
    <definedName name="GENXOFKW">#REF!</definedName>
    <definedName name="GenXOfpKvaChg">#REF!</definedName>
    <definedName name="GenXOfpKwChg">#REF!</definedName>
    <definedName name="GIRPCCHG">#REF!</definedName>
    <definedName name="GIRPDCHG1">#REF!</definedName>
    <definedName name="GIRPDCHG2">#REF!</definedName>
    <definedName name="GIRPECHG1">#REF!</definedName>
    <definedName name="GIRPECHGB1">#REF!</definedName>
    <definedName name="GIRPECHGB2">#REF!</definedName>
    <definedName name="GIRPECHGB3">#REF!</definedName>
    <definedName name="GIRPMECHG1">#REF!</definedName>
    <definedName name="GIRPMINDC">#REF!</definedName>
    <definedName name="GIRPMINEC">#REF!</definedName>
    <definedName name="GIRPOFKVA">#REF!</definedName>
    <definedName name="GIRPOFKW">#REF!</definedName>
    <definedName name="GIRPOFKWH">#REF!</definedName>
    <definedName name="GIRPOPKWH">#REF!</definedName>
    <definedName name="GIRPP1EC">#REF!</definedName>
    <definedName name="GIRPP2EC">#REF!</definedName>
    <definedName name="GIRPP3EC">#REF!</definedName>
    <definedName name="GIRPP4EC">#REF!</definedName>
    <definedName name="GIRPP5EC">#REF!</definedName>
    <definedName name="GIRPRCHG">#REF!</definedName>
    <definedName name="HIPREKW">#REF!</definedName>
    <definedName name="HRCRDKW">#REF!</definedName>
    <definedName name="HRCRDKWDT">#REF!</definedName>
    <definedName name="HRCRDKWTM">#REF!</definedName>
    <definedName name="HROFPKDT">#REF!</definedName>
    <definedName name="HROFPKKW">#REF!</definedName>
    <definedName name="HROFPKTM">#REF!</definedName>
    <definedName name="HRONPKDT">#REF!</definedName>
    <definedName name="HRONPKKW">#REF!</definedName>
    <definedName name="HRONPKTM">#REF!</definedName>
    <definedName name="IMCO">#REF!</definedName>
    <definedName name="InterruptCapacity">#REF!</definedName>
    <definedName name="InterruptOfpCapacity">#REF!</definedName>
    <definedName name="InterruptType">#REF!</definedName>
    <definedName name="INTRPBLCAP">#REF!</definedName>
    <definedName name="Invdetails">#REF!</definedName>
    <definedName name="KWCHG">#REF!</definedName>
    <definedName name="KWH1NOCMM">#REF!</definedName>
    <definedName name="KWH3NOCMM">#REF!</definedName>
    <definedName name="KWHCHG">#REF!</definedName>
    <definedName name="LASTDAY">#REF!</definedName>
    <definedName name="LASTFUEL">#REF!</definedName>
    <definedName name="LASTMSRR">#REF!</definedName>
    <definedName name="LASTPFCC">#REF!</definedName>
    <definedName name="LDFCTR">#REF!</definedName>
    <definedName name="LRCREDIT">#REF!</definedName>
    <definedName name="MACC1">#REF!</definedName>
    <definedName name="MACC2">#REF!</definedName>
    <definedName name="MAINTHRSCRMO">#REF!</definedName>
    <definedName name="MAINTKWH">#REF!</definedName>
    <definedName name="MinBillDem">#REF!</definedName>
    <definedName name="MinBillDem2">#REF!</definedName>
    <definedName name="MinBillDmd">#REF!</definedName>
    <definedName name="MSRRBLD">#REF!</definedName>
    <definedName name="MSRRCHG">#REF!</definedName>
    <definedName name="MTRMLTPLR1">#REF!</definedName>
    <definedName name="MTRMLTPLR2">#REF!</definedName>
    <definedName name="NETMRGCHG">#REF!</definedName>
    <definedName name="NODAYSINPRD">#REF!</definedName>
    <definedName name="NODELPOINTS">#REF!</definedName>
    <definedName name="NvsASD">"V2006-12-31"</definedName>
    <definedName name="NvsAutoDrillOk">"VN"</definedName>
    <definedName name="NvsElapsedTime">0.000231481484661344</definedName>
    <definedName name="NvsEndTime">39091.5909490741</definedName>
    <definedName name="NvsInstLang">"VENG"</definedName>
    <definedName name="NvsInstSpec">"%"</definedName>
    <definedName name="NvsInstSpec1">","</definedName>
    <definedName name="NvsInstSpec2">","</definedName>
    <definedName name="NvsInstSpec3">","</definedName>
    <definedName name="NvsInstSpec4">","</definedName>
    <definedName name="NvsInstSpec5">","</definedName>
    <definedName name="NvsInstSpec6">","</definedName>
    <definedName name="NvsInstSpec7">","</definedName>
    <definedName name="NvsInstSpec8">","</definedName>
    <definedName name="NvsInstSpec9">","</definedName>
    <definedName name="NvsLayoutType">"M3"</definedName>
    <definedName name="NvsNplSpec">"%,X,RZF..,CNF.."</definedName>
    <definedName name="NvsPanelBusUnit">"V100"</definedName>
    <definedName name="NvsPanelEffdt">"V2004-06-30"</definedName>
    <definedName name="NvsPanelSetid">"VAEP"</definedName>
    <definedName name="NvsReqBU">"VX999"</definedName>
    <definedName name="NvsReqBUOnly">"VN"</definedName>
    <definedName name="NvsTransLed">"VN"</definedName>
    <definedName name="NvsTreeASD">"V2099-01-01"</definedName>
    <definedName name="NvsValTbl.ACCOUNT">"GL_ACCOUNT_TBL"</definedName>
    <definedName name="NvsValTbl.CURRENCY_CD">"CURRENCY_CD_TBL"</definedName>
    <definedName name="OFPCBLKW">#REF!</definedName>
    <definedName name="OFPKBILLKWH">#REF!</definedName>
    <definedName name="OFPKCGNKWH">#REF!</definedName>
    <definedName name="OFPKCNTRCTCPCT">#REF!</definedName>
    <definedName name="OFPKDMPKWH">#REF!</definedName>
    <definedName name="OFPKDSCRKWH">#REF!</definedName>
    <definedName name="OFPKDT">#REF!</definedName>
    <definedName name="OFPKEXCSKW">#REF!</definedName>
    <definedName name="OFPKINCRKWH">#REF!</definedName>
    <definedName name="OFPKKVADT">#REF!</definedName>
    <definedName name="OFPKKVATM">#REF!</definedName>
    <definedName name="OFPKKVW">#REF!</definedName>
    <definedName name="OFPKKW">#REF!</definedName>
    <definedName name="OFPKKWH1NOCMM">#REF!</definedName>
    <definedName name="OFPKKWH3NOCMM">#REF!</definedName>
    <definedName name="OFPKRCRDKWH">#REF!</definedName>
    <definedName name="OFPKTM">#REF!</definedName>
    <definedName name="OFPXCSKW">#REF!</definedName>
    <definedName name="OFPXCSKWDT">#REF!</definedName>
    <definedName name="OFPXCSKWH">#REF!</definedName>
    <definedName name="OFPXCSKWTM">#REF!</definedName>
    <definedName name="ONPKBILLKWH">#REF!</definedName>
    <definedName name="ONPKCAPB">#REF!</definedName>
    <definedName name="ONPKCGNKWH">#REF!</definedName>
    <definedName name="ONPKCNTRCTCPCT">#REF!</definedName>
    <definedName name="ONPKDMPKWH">#REF!</definedName>
    <definedName name="ONPKDSCRKWH">#REF!</definedName>
    <definedName name="ONPKDT">#REF!</definedName>
    <definedName name="ONPKINCRKWH">#REF!</definedName>
    <definedName name="ONPKKVA">#REF!</definedName>
    <definedName name="ONPKKVADT">#REF!</definedName>
    <definedName name="ONPKKVATM">#REF!</definedName>
    <definedName name="ONPKKW">#REF!</definedName>
    <definedName name="ONPKKWH1NOCMM">#REF!</definedName>
    <definedName name="ONPKKWH3NOCMM">#REF!</definedName>
    <definedName name="ONPKRCRDKWH">#REF!</definedName>
    <definedName name="ONPKTM">#REF!</definedName>
    <definedName name="OPCBLKW">#REF!</definedName>
    <definedName name="OPCO">#REF!</definedName>
    <definedName name="OPXCSKW">#REF!</definedName>
    <definedName name="OPXCSKWDT">#REF!</definedName>
    <definedName name="OPXCSKWH">#REF!</definedName>
    <definedName name="OPXCSKWTM">#REF!</definedName>
    <definedName name="OTHRTRNSKWH">#REF!</definedName>
    <definedName name="P1PENPERC">#REF!</definedName>
    <definedName name="P2PENPERC">#REF!</definedName>
    <definedName name="PeakDemandChg">#REF!</definedName>
    <definedName name="PenaltyDays">#REF!</definedName>
    <definedName name="PenaltyPct">#REF!</definedName>
    <definedName name="PENDAYS">#REF!</definedName>
    <definedName name="PENDAYS2">#REF!</definedName>
    <definedName name="PFCC">#REF!</definedName>
    <definedName name="PKKVAR">#REF!</definedName>
    <definedName name="PKKVARDATE">#REF!</definedName>
    <definedName name="PKKVARTIME">#REF!</definedName>
    <definedName name="PLVLKWH1">#REF!</definedName>
    <definedName name="PLVLKWH1A">#REF!</definedName>
    <definedName name="PLVLKWH2">#REF!</definedName>
    <definedName name="PLVLKWH23A">#REF!</definedName>
    <definedName name="PLVLKWH25">#REF!</definedName>
    <definedName name="PLVLKWH2A">#REF!</definedName>
    <definedName name="PLVLKWH3">#REF!</definedName>
    <definedName name="PLVLKWH3A">#REF!</definedName>
    <definedName name="PLVLKWH4">#REF!</definedName>
    <definedName name="PLVLKWH4A">#REF!</definedName>
    <definedName name="PRICEDESIG">#REF!</definedName>
    <definedName name="PriMoAddr1">#REF!</definedName>
    <definedName name="PriMoAddr2">#REF!</definedName>
    <definedName name="PriMoBTDetail">#REF!</definedName>
    <definedName name="PriMoBuyThrgh_Sheet">#REF!</definedName>
    <definedName name="PriMoCityStZip">#REF!</definedName>
    <definedName name="PriMoCustName">#REF!</definedName>
    <definedName name="PriMoMtrMult">#REF!</definedName>
    <definedName name="_xlnm.Print_Area" localSheetId="1">'Sch 1 Rates'!$A$1:$S$35</definedName>
    <definedName name="_xlnm.Print_Area" localSheetId="0">'Zonal Rates - Updated Interest'!$A$1:$U$60</definedName>
    <definedName name="PRVCNT">#REF!</definedName>
    <definedName name="PRVDATE">#REF!</definedName>
    <definedName name="PRVFUEL">#REF!</definedName>
    <definedName name="PRVKW">#REF!</definedName>
    <definedName name="PRVKWH">#REF!</definedName>
    <definedName name="PRVMSRR">#REF!</definedName>
    <definedName name="PRVPFCC">#REF!</definedName>
    <definedName name="PVHIOFPCBL">#REF!</definedName>
    <definedName name="PVHIOPCBL">#REF!</definedName>
    <definedName name="RatchetFactor">#REF!</definedName>
    <definedName name="RCRDRID">#REF!</definedName>
    <definedName name="RCTVHRS">#REF!</definedName>
    <definedName name="RDRBLK1C">#REF!</definedName>
    <definedName name="RDRBLK1Q">#REF!</definedName>
    <definedName name="RDRBLK2C">#REF!</definedName>
    <definedName name="RDRBLK2Q">#REF!</definedName>
    <definedName name="RDRBLK3C">#REF!</definedName>
    <definedName name="RDRBLK3Q">#REF!</definedName>
    <definedName name="RDRBLKTC">#REF!</definedName>
    <definedName name="RDRBLKTC1">#REF!</definedName>
    <definedName name="RDRBLKTC10">#REF!</definedName>
    <definedName name="RDRBLKTC11">#REF!</definedName>
    <definedName name="RDRBLKTC12">#REF!</definedName>
    <definedName name="RDRBLKTC13">#REF!</definedName>
    <definedName name="RDRBLKTC14">#REF!</definedName>
    <definedName name="RDRBLKTC15">#REF!</definedName>
    <definedName name="RDRBLKTC16">#REF!</definedName>
    <definedName name="RDRBLKTC17">#REF!</definedName>
    <definedName name="RDRBLKTC18">#REF!</definedName>
    <definedName name="RDRBLKTC19">#REF!</definedName>
    <definedName name="RDRBLKTC2">#REF!</definedName>
    <definedName name="RDRBLKTC20">#REF!</definedName>
    <definedName name="RDRBLKTC3">#REF!</definedName>
    <definedName name="RDRBLKTC4">#REF!</definedName>
    <definedName name="RDRBLKTC5">#REF!</definedName>
    <definedName name="RDRBLKTC6">#REF!</definedName>
    <definedName name="RDRBLKTC7">#REF!</definedName>
    <definedName name="RDRBLKTC8">#REF!</definedName>
    <definedName name="RDRBLKTC9">#REF!</definedName>
    <definedName name="RDRBLKTQ">#REF!</definedName>
    <definedName name="RDRCODE">#REF!</definedName>
    <definedName name="RDRCYCLE">#REF!</definedName>
    <definedName name="RDRDATE">#REF!</definedName>
    <definedName name="RDRNAME">#REF!</definedName>
    <definedName name="RDRRATEB">#REF!</definedName>
    <definedName name="RDRRATEB1">#REF!</definedName>
    <definedName name="RDRRATEB10">#REF!</definedName>
    <definedName name="RDRRATEB11">#REF!</definedName>
    <definedName name="RDRRATEB12">#REF!</definedName>
    <definedName name="RDRRATEB13">#REF!</definedName>
    <definedName name="RDRRATEB14">#REF!</definedName>
    <definedName name="RDRRATEB15">#REF!</definedName>
    <definedName name="RDRRATEB16">#REF!</definedName>
    <definedName name="RDRRATEB17">#REF!</definedName>
    <definedName name="RDRRATEB18">#REF!</definedName>
    <definedName name="RDRRATEB19">#REF!</definedName>
    <definedName name="RDRRATEB2">#REF!</definedName>
    <definedName name="RDRRATEB20">#REF!</definedName>
    <definedName name="RDRRATEB3">#REF!</definedName>
    <definedName name="RDRRATEB4">#REF!</definedName>
    <definedName name="RDRRATEB5">#REF!</definedName>
    <definedName name="RDRRATEB6">#REF!</definedName>
    <definedName name="RDRRATEB7">#REF!</definedName>
    <definedName name="RDRRATEB8">#REF!</definedName>
    <definedName name="RDRRATEB9">#REF!</definedName>
    <definedName name="RDRRATED">#REF!</definedName>
    <definedName name="RDRRATED1">#REF!</definedName>
    <definedName name="RDRRATED10">#REF!</definedName>
    <definedName name="RDRRATED11">#REF!</definedName>
    <definedName name="RDRRATED12">#REF!</definedName>
    <definedName name="RDRRATED13">#REF!</definedName>
    <definedName name="RDRRATED14">#REF!</definedName>
    <definedName name="RDRRATED15">#REF!</definedName>
    <definedName name="RDRRATED16">#REF!</definedName>
    <definedName name="RDRRATED17">#REF!</definedName>
    <definedName name="RDRRATED18">#REF!</definedName>
    <definedName name="RDRRATED19">#REF!</definedName>
    <definedName name="RDRRATED2">#REF!</definedName>
    <definedName name="RDRRATED20">#REF!</definedName>
    <definedName name="RDRRATED3">#REF!</definedName>
    <definedName name="RDRRATED4">#REF!</definedName>
    <definedName name="RDRRATED5">#REF!</definedName>
    <definedName name="RDRRATED6">#REF!</definedName>
    <definedName name="RDRRATED7">#REF!</definedName>
    <definedName name="RDRRATED8">#REF!</definedName>
    <definedName name="RDRRATED9">#REF!</definedName>
    <definedName name="RDRRATEG">#REF!</definedName>
    <definedName name="RDRRATEG1">#REF!</definedName>
    <definedName name="RDRRATEG10">#REF!</definedName>
    <definedName name="RDRRATEG11">#REF!</definedName>
    <definedName name="RDRRATEG12">#REF!</definedName>
    <definedName name="RDRRATEG13">#REF!</definedName>
    <definedName name="RDRRATEG14">#REF!</definedName>
    <definedName name="RDRRATEG15">#REF!</definedName>
    <definedName name="RDRRATEG16">#REF!</definedName>
    <definedName name="RDRRATEG17">#REF!</definedName>
    <definedName name="RDRRATEG18">#REF!</definedName>
    <definedName name="RDRRATEG19">#REF!</definedName>
    <definedName name="RDRRATEG2">#REF!</definedName>
    <definedName name="RDRRATEG20">#REF!</definedName>
    <definedName name="RDRRATEG3">#REF!</definedName>
    <definedName name="RDRRATEG4">#REF!</definedName>
    <definedName name="RDRRATEG5">#REF!</definedName>
    <definedName name="RDRRATEG6">#REF!</definedName>
    <definedName name="RDRRATEG7">#REF!</definedName>
    <definedName name="RDRRATEG8">#REF!</definedName>
    <definedName name="RDRRATEG9">#REF!</definedName>
    <definedName name="RDRRATET">#REF!</definedName>
    <definedName name="RDRRATET1">#REF!</definedName>
    <definedName name="RDRRATET10">#REF!</definedName>
    <definedName name="RDRRATET11">#REF!</definedName>
    <definedName name="RDRRATET12">#REF!</definedName>
    <definedName name="RDRRATET13">#REF!</definedName>
    <definedName name="RDRRATET14">#REF!</definedName>
    <definedName name="RDRRATET15">#REF!</definedName>
    <definedName name="RDRRATET16">#REF!</definedName>
    <definedName name="RDRRATET17">#REF!</definedName>
    <definedName name="RDRRATET18">#REF!</definedName>
    <definedName name="RDRRATET19">#REF!</definedName>
    <definedName name="RDRRATET2">#REF!</definedName>
    <definedName name="RDRRATET20">#REF!</definedName>
    <definedName name="RDRRATET3">#REF!</definedName>
    <definedName name="RDRRATET4">#REF!</definedName>
    <definedName name="RDRRATET5">#REF!</definedName>
    <definedName name="RDRRATET6">#REF!</definedName>
    <definedName name="RDRRATET7">#REF!</definedName>
    <definedName name="RDRRATET8">#REF!</definedName>
    <definedName name="RDRRATET9">#REF!</definedName>
    <definedName name="RDRTYPE">#REF!</definedName>
    <definedName name="RDRUNITS">#REF!</definedName>
    <definedName name="_xlnm.Recorder">#REF!</definedName>
    <definedName name="Reserved_Section">#REF!</definedName>
    <definedName name="RIDERS">#REF!</definedName>
    <definedName name="RKVAHRDNG">#REF!</definedName>
    <definedName name="RTCHTCNTRCTCPCT">#REF!</definedName>
    <definedName name="RTCHTFCTR">#REF!</definedName>
    <definedName name="RTCHTFCTR2">#REF!</definedName>
    <definedName name="RTCHTHIPREVKW">#REF!</definedName>
    <definedName name="RTP_Detail">#REF!</definedName>
    <definedName name="RTPLRKW">#REF!</definedName>
    <definedName name="SDI">#REF!</definedName>
    <definedName name="SHLDRPKKW">#REF!</definedName>
    <definedName name="SHLDRPKKWDT">#REF!</definedName>
    <definedName name="SHLDRPKKWTM">#REF!</definedName>
    <definedName name="SHRDTRNSKWH">#REF!</definedName>
    <definedName name="SRPLSKWH">#REF!</definedName>
    <definedName name="STARTDTM">#REF!</definedName>
    <definedName name="State">#REF!</definedName>
    <definedName name="STDKW">#REF!</definedName>
    <definedName name="STDKWDT">#REF!</definedName>
    <definedName name="STDKWTM">#REF!</definedName>
    <definedName name="STRTTIME">#REF!</definedName>
    <definedName name="SYSPKKW">#REF!</definedName>
    <definedName name="SYSPKKWDT">#REF!</definedName>
    <definedName name="SYSPKKWTM">#REF!</definedName>
    <definedName name="TARIFF1">#REF!</definedName>
    <definedName name="TARIFF2">#REF!</definedName>
    <definedName name="TariffCode">#REF!</definedName>
    <definedName name="TariffLongName">#REF!</definedName>
    <definedName name="TariffShortName">#REF!</definedName>
    <definedName name="TAXDATE">#REF!</definedName>
    <definedName name="TAXES">#REF!</definedName>
    <definedName name="TAXNAME">#REF!</definedName>
    <definedName name="TAXRATE">#REF!</definedName>
    <definedName name="TAXTYPE">#REF!</definedName>
    <definedName name="TCst">#REF!</definedName>
    <definedName name="TCst1">#REF!</definedName>
    <definedName name="TIRPCCHG">#REF!</definedName>
    <definedName name="TIRPDCHG1">#REF!</definedName>
    <definedName name="TIRPDCHG2">#REF!</definedName>
    <definedName name="TIRPECHG1">#REF!</definedName>
    <definedName name="TIRPECHGB1">#REF!</definedName>
    <definedName name="TIRPECHGB2">#REF!</definedName>
    <definedName name="TIRPECHGB3">#REF!</definedName>
    <definedName name="TIRPMECHG1">#REF!</definedName>
    <definedName name="TIRPMINDC">#REF!</definedName>
    <definedName name="TIRPMINEC">#REF!</definedName>
    <definedName name="TIRPOFKVA">#REF!</definedName>
    <definedName name="TIRPOFKW">#REF!</definedName>
    <definedName name="TIRPOFKWH">#REF!</definedName>
    <definedName name="TIRPOPKWH">#REF!</definedName>
    <definedName name="TIRPP1EC">#REF!</definedName>
    <definedName name="TIRPP2EC">#REF!</definedName>
    <definedName name="TIRPP3EC">#REF!</definedName>
    <definedName name="TIRPP4EC">#REF!</definedName>
    <definedName name="TIRPP5EC">#REF!</definedName>
    <definedName name="TIRPRCHG">#REF!</definedName>
    <definedName name="TLsFctr">#REF!</definedName>
    <definedName name="TRCRDKWH">#REF!</definedName>
    <definedName name="TRCRDKWH2P">#REF!</definedName>
    <definedName name="TRFDATE1">#REF!</definedName>
    <definedName name="TRFDATE2">#REF!</definedName>
    <definedName name="TRFNAME1">#REF!</definedName>
    <definedName name="TRFNAME2">#REF!</definedName>
    <definedName name="TRFSHORTNM1">#REF!</definedName>
    <definedName name="TRFSHORTNM2">#REF!</definedName>
    <definedName name="TrnBlkKwhChg1">#REF!</definedName>
    <definedName name="TrnBlkKwhChg2">#REF!</definedName>
    <definedName name="TrnBlkKwhChg3">#REF!</definedName>
    <definedName name="TrnBlkKwhChgT">#REF!</definedName>
    <definedName name="TRNCCHG">#REF!</definedName>
    <definedName name="TrnCustChg">#REF!</definedName>
    <definedName name="TRNDCHG1">#REF!</definedName>
    <definedName name="TRNDCHG2">#REF!</definedName>
    <definedName name="TrnDmdChg1">#REF!</definedName>
    <definedName name="TrnDmdChg2">#REF!</definedName>
    <definedName name="TRNECHG1">#REF!</definedName>
    <definedName name="TRNECHGB1">#REF!</definedName>
    <definedName name="TRNECHGB2">#REF!</definedName>
    <definedName name="TRNECHGB3">#REF!</definedName>
    <definedName name="TrnMEChg">#REF!</definedName>
    <definedName name="TRNMECHG1">#REF!</definedName>
    <definedName name="TRNMINDC">#REF!</definedName>
    <definedName name="TrnMinDChg">#REF!</definedName>
    <definedName name="TRNMINEC">#REF!</definedName>
    <definedName name="TrnMinEChg">#REF!</definedName>
    <definedName name="TrnOffPkKwh">#REF!</definedName>
    <definedName name="TRNOFKWH">#REF!</definedName>
    <definedName name="TrnOnPkKwh">#REF!</definedName>
    <definedName name="TRNOPKWH">#REF!</definedName>
    <definedName name="TRNP1EC">#REF!</definedName>
    <definedName name="TRNP2EC">#REF!</definedName>
    <definedName name="TRNP3EC">#REF!</definedName>
    <definedName name="TRNP4EC">#REF!</definedName>
    <definedName name="TRNP5EC">#REF!</definedName>
    <definedName name="TrnPL1Chg">#REF!</definedName>
    <definedName name="TrnPL2Chg">#REF!</definedName>
    <definedName name="TrnPL3Chg">#REF!</definedName>
    <definedName name="TrnPL4Chg">#REF!</definedName>
    <definedName name="TrnPL5Chg">#REF!</definedName>
    <definedName name="TRNRCHG">#REF!</definedName>
    <definedName name="TrnReactiveChg">#REF!</definedName>
    <definedName name="TRNSKWTOFPK">#REF!</definedName>
    <definedName name="TRNSKWTONPK">#REF!</definedName>
    <definedName name="TRNXOFKVA">#REF!</definedName>
    <definedName name="TRNXOFKW">#REF!</definedName>
    <definedName name="TrnXOfpKvaChg">#REF!</definedName>
    <definedName name="TrnXOfpKwChg">#REF!</definedName>
    <definedName name="TTLBSRATETTL">#REF!</definedName>
    <definedName name="TTLCOGENKWH">#REF!</definedName>
    <definedName name="UNBUNDIND">#REF!</definedName>
    <definedName name="Z_59817C1F_0731_403A_A1D5_70099C98272D_.wvu.PrintArea" localSheetId="1" hidden="1">'Sch 1 Rates'!$A$1:$S$35</definedName>
    <definedName name="Z_59817C1F_0731_403A_A1D5_70099C98272D_.wvu.PrintArea" localSheetId="0" hidden="1">'Zonal Rates - Updated Interest'!$A$1:$U$55</definedName>
    <definedName name="Zip">#REF!</definedName>
  </definedNames>
  <calcPr calcId="191029"/>
  <customWorkbookViews>
    <customWorkbookView name="American Electric Power® - Personal View" guid="{59817C1F-0731-403A-A1D5-70099C98272D}" mergeInterval="0" personalView="1" maximized="1" windowWidth="1276" windowHeight="825" tabRatio="941" activeSheetId="1"/>
    <customWorkbookView name="AEP - Personal View" guid="{51F5E52F-0ED7-45F8-995B-A008B15FCDF4}" mergeInterval="0" personalView="1" maximized="1" windowWidth="1020" windowHeight="553" tabRatio="941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5" i="4" l="1"/>
  <c r="A5" i="3"/>
  <c r="D33" i="4"/>
  <c r="G25" i="4"/>
  <c r="D25" i="4"/>
  <c r="G24" i="4"/>
  <c r="E24" i="4"/>
  <c r="D24" i="4"/>
  <c r="B16" i="4"/>
  <c r="B17" i="4" s="1"/>
  <c r="B18" i="4" s="1"/>
  <c r="I53" i="3"/>
  <c r="G53" i="3"/>
  <c r="D52" i="3"/>
  <c r="D49" i="3"/>
  <c r="D48" i="3"/>
  <c r="D47" i="3"/>
  <c r="D46" i="3"/>
  <c r="D45" i="3"/>
  <c r="D44" i="3"/>
  <c r="D43" i="3"/>
  <c r="D41" i="3"/>
  <c r="I33" i="3"/>
  <c r="D33" i="3"/>
  <c r="I32" i="3"/>
  <c r="G32" i="3"/>
  <c r="D32" i="3"/>
  <c r="I28" i="3"/>
  <c r="G28" i="3"/>
  <c r="I23" i="3"/>
  <c r="G23" i="3"/>
  <c r="B17" i="3"/>
  <c r="B19" i="3" s="1"/>
  <c r="G20" i="4" l="1"/>
  <c r="B20" i="4"/>
  <c r="B22" i="4" s="1"/>
  <c r="E18" i="4"/>
  <c r="B21" i="3"/>
  <c r="B22" i="3" s="1"/>
  <c r="B23" i="3" s="1"/>
  <c r="B24" i="3" s="1"/>
  <c r="G26" i="3" s="1"/>
  <c r="E22" i="4" l="1"/>
  <c r="B26" i="4"/>
  <c r="B24" i="4"/>
  <c r="B25" i="4" s="1"/>
  <c r="B26" i="3"/>
  <c r="G52" i="3"/>
  <c r="B30" i="4" l="1"/>
  <c r="B28" i="4"/>
  <c r="B28" i="3"/>
  <c r="B30" i="3" s="1"/>
  <c r="B33" i="4" l="1"/>
  <c r="B35" i="4" s="1"/>
  <c r="B32" i="3"/>
  <c r="B33" i="3" s="1"/>
  <c r="B34" i="3"/>
  <c r="B38" i="3" s="1"/>
  <c r="G30" i="3"/>
  <c r="G38" i="3" l="1"/>
  <c r="E35" i="4"/>
  <c r="B41" i="3"/>
  <c r="B43" i="3" s="1"/>
  <c r="G43" i="3" l="1"/>
  <c r="B44" i="3"/>
  <c r="B45" i="3" s="1"/>
  <c r="B46" i="3" s="1"/>
  <c r="B47" i="3" s="1"/>
  <c r="B48" i="3" s="1"/>
  <c r="B49" i="3" s="1"/>
  <c r="B52" i="3" s="1"/>
  <c r="B53" i="3" s="1"/>
  <c r="B54" i="3" s="1"/>
  <c r="B55" i="3" s="1"/>
  <c r="G49" i="3"/>
  <c r="G45" i="3"/>
  <c r="G47" i="3"/>
  <c r="G46" i="3"/>
  <c r="G48" i="3"/>
  <c r="G44" i="3"/>
  <c r="O24" i="3" l="1"/>
  <c r="O52" i="3" s="1"/>
  <c r="O55" i="3" s="1"/>
  <c r="I17" i="3" l="1"/>
  <c r="I36" i="3" l="1"/>
  <c r="I34" i="3" l="1"/>
  <c r="I54" i="3" l="1"/>
  <c r="G26" i="4"/>
  <c r="S18" i="4" l="1"/>
  <c r="S22" i="4" s="1"/>
  <c r="S30" i="4" s="1"/>
  <c r="M18" i="4"/>
  <c r="M22" i="4" s="1"/>
  <c r="M30" i="4" s="1"/>
  <c r="K18" i="4" l="1"/>
  <c r="K22" i="4" s="1"/>
  <c r="K30" i="4" s="1"/>
  <c r="O18" i="4" l="1"/>
  <c r="O22" i="4" s="1"/>
  <c r="O30" i="4" s="1"/>
  <c r="U19" i="3"/>
  <c r="O19" i="3" l="1"/>
  <c r="O26" i="3" s="1"/>
  <c r="O30" i="3" s="1"/>
  <c r="O38" i="3" s="1"/>
  <c r="G17" i="4" l="1"/>
  <c r="G16" i="4"/>
  <c r="M19" i="3" l="1"/>
  <c r="I18" i="4"/>
  <c r="I22" i="4" s="1"/>
  <c r="Q19" i="3"/>
  <c r="U24" i="3"/>
  <c r="U52" i="3" l="1"/>
  <c r="U55" i="3" s="1"/>
  <c r="U26" i="3"/>
  <c r="U30" i="3" s="1"/>
  <c r="U38" i="3" s="1"/>
  <c r="I30" i="4"/>
  <c r="Q24" i="3" l="1"/>
  <c r="Q52" i="3" l="1"/>
  <c r="Q55" i="3" s="1"/>
  <c r="Q26" i="3"/>
  <c r="Q30" i="3" s="1"/>
  <c r="Q38" i="3" s="1"/>
  <c r="Q18" i="4"/>
  <c r="Q22" i="4" s="1"/>
  <c r="G15" i="4"/>
  <c r="G18" i="4" s="1"/>
  <c r="M24" i="3" l="1"/>
  <c r="M52" i="3" s="1"/>
  <c r="M55" i="3" s="1"/>
  <c r="Q30" i="4"/>
  <c r="G30" i="4" s="1"/>
  <c r="G35" i="4" s="1"/>
  <c r="G22" i="4"/>
  <c r="K19" i="3"/>
  <c r="M26" i="3" l="1"/>
  <c r="M30" i="3" s="1"/>
  <c r="M38" i="3" s="1"/>
  <c r="S19" i="3" l="1"/>
  <c r="I15" i="3"/>
  <c r="K24" i="3" l="1"/>
  <c r="I19" i="3"/>
  <c r="K52" i="3" l="1"/>
  <c r="K26" i="3"/>
  <c r="K30" i="3" l="1"/>
  <c r="K38" i="3" s="1"/>
  <c r="K55" i="3"/>
  <c r="S24" i="3" l="1"/>
  <c r="I22" i="3" l="1"/>
  <c r="I24" i="3" s="1"/>
  <c r="S52" i="3"/>
  <c r="S26" i="3"/>
  <c r="S55" i="3" l="1"/>
  <c r="I52" i="3"/>
  <c r="I55" i="3" s="1"/>
  <c r="S30" i="3"/>
  <c r="S38" i="3" s="1"/>
  <c r="I26" i="3"/>
  <c r="I30" i="3" s="1"/>
  <c r="I38" i="3" s="1"/>
  <c r="I43" i="3" s="1"/>
  <c r="I49" i="3" l="1"/>
  <c r="I48" i="3"/>
  <c r="I45" i="3"/>
  <c r="I44" i="3"/>
  <c r="I47" i="3"/>
  <c r="I46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s273689</author>
  </authors>
  <commentList>
    <comment ref="G33" authorId="0" shapeId="0" xr:uid="{A2C06901-CED6-4923-8631-CF4C45CF7A7C}">
      <text>
        <r>
          <rPr>
            <b/>
            <sz val="9"/>
            <color indexed="81"/>
            <rFont val="Tahoma"/>
            <family val="2"/>
          </rPr>
          <t xml:space="preserve">Comes from Randy Holiday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<sst xmlns="http://schemas.openxmlformats.org/spreadsheetml/2006/main" count="116" uniqueCount="63">
  <si>
    <t>AEP Annual</t>
  </si>
  <si>
    <t>Line</t>
  </si>
  <si>
    <t>Revenue</t>
  </si>
  <si>
    <t>No.</t>
  </si>
  <si>
    <t>Requirement</t>
  </si>
  <si>
    <t>A.</t>
  </si>
  <si>
    <t>Network Service</t>
  </si>
  <si>
    <t>REVENUE REQUIREMENT (w/o incentives)</t>
  </si>
  <si>
    <t>LESS: REVENUE CREDITS</t>
  </si>
  <si>
    <t>CURRENT YEAR ZONE 1 AEP NETWORK SERVICE REVENUE REQUIREMENT</t>
  </si>
  <si>
    <t xml:space="preserve">LESS:  REVENUE REQUIREMENTS INCLUDED IN LINE 1 FOR: </t>
  </si>
  <si>
    <t xml:space="preserve">      SUBTOTAL</t>
  </si>
  <si>
    <t xml:space="preserve"> </t>
  </si>
  <si>
    <t>EXISTING ZONAL ATRR (W/O INCENTIVES)</t>
  </si>
  <si>
    <t>INCENTIVE REVENUE REQUIREMENT FOR ZONAL PROJECTS</t>
  </si>
  <si>
    <t>EXISTING ZONAL ATRR (W/ INCENTIVES)</t>
  </si>
  <si>
    <t>Input from Prior Year</t>
  </si>
  <si>
    <t>INTEREST ON PRIOR YEAR TRUE UP</t>
  </si>
  <si>
    <t>B.</t>
  </si>
  <si>
    <t>Point-to-Point Service</t>
  </si>
  <si>
    <t>MW</t>
  </si>
  <si>
    <t>C.</t>
  </si>
  <si>
    <t>Less:  Load Disptach - Scheduling, System Control and Dispatch Services (321.88.b)</t>
  </si>
  <si>
    <t>Less:  Load Disptach - Reliability, Planning &amp; Standards Development Services (321.92.6)</t>
  </si>
  <si>
    <t>Total 561 Internally Developed Costs</t>
  </si>
  <si>
    <t>Less:  PTP Service Credit</t>
  </si>
  <si>
    <t xml:space="preserve">EXISTING ZONAL ARR </t>
  </si>
  <si>
    <t>APCo Annual</t>
  </si>
  <si>
    <t>I&amp;M Annual</t>
  </si>
  <si>
    <t>KPCo Annual</t>
  </si>
  <si>
    <t>KNG Annual</t>
  </si>
  <si>
    <t>OPCo Annual</t>
  </si>
  <si>
    <t>WPCo Annual</t>
  </si>
  <si>
    <t>PJM Regional Service</t>
  </si>
  <si>
    <t xml:space="preserve">      RTEP UPGRADES (W/O INCENTIVES)</t>
  </si>
  <si>
    <t>Schedule 1A ARR</t>
  </si>
  <si>
    <t xml:space="preserve">      OTHER ZONAL UPGRADES (W/O INCENTIVES)</t>
  </si>
  <si>
    <t>ADDITIONAL ATRR FOR FERC-APPROVED INCENTIVES ON RTEP</t>
  </si>
  <si>
    <t>Net Schedule 1A Revenue Requirement for Zone</t>
  </si>
  <si>
    <t>AEP EAST Companies  Transmission Formula Rate Revenue Requirement</t>
  </si>
  <si>
    <t>AEP Transmission Schedule 1A Revenue Requirements</t>
  </si>
  <si>
    <t xml:space="preserve">AEP Zone Transmission Service Revenue Requirement </t>
  </si>
  <si>
    <t>Schedule 1A Rate Calculations</t>
  </si>
  <si>
    <t>MWh</t>
  </si>
  <si>
    <t>AEP Zone Rate for Schedule 1A Service.</t>
  </si>
  <si>
    <t>(TCOS Ln 1 )</t>
  </si>
  <si>
    <t>(TCOS Ln 2 )</t>
  </si>
  <si>
    <t>(TCOS Ln 3 )</t>
  </si>
  <si>
    <t>TRUE-UP ADJUSTMENT INCLUDING INTEREST</t>
  </si>
  <si>
    <t>PRIOR YEAR TRUE-UP with Interest</t>
  </si>
  <si>
    <t>Total Load Dispatch &amp; Scheduling (Account 561) (TCOS Line 15)</t>
  </si>
  <si>
    <t>(TCOS Ln 5)</t>
  </si>
  <si>
    <t xml:space="preserve">   </t>
  </si>
  <si>
    <t>Utilizing Projected or FERC Form 1 Data</t>
  </si>
  <si>
    <t>(Worksheet Q)</t>
  </si>
  <si>
    <t xml:space="preserve">EXISTING ZONAL PTRR FOR PJM OATT </t>
  </si>
  <si>
    <t>RTEP PTRR FOR PJM COLLECTION UNDER SCHEDULE 12</t>
  </si>
  <si>
    <t>11a</t>
  </si>
  <si>
    <t>Facility Credits under PJM OATT Section 30.9</t>
  </si>
  <si>
    <t>(TCOS Ln 3)</t>
  </si>
  <si>
    <t xml:space="preserve">  </t>
  </si>
  <si>
    <t>Forecasted Costs Through December 31, 2026</t>
  </si>
  <si>
    <t>PRIOR YEAR TRUE-UP (2024 including interest)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</si>
</sst>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%"/>
    <numFmt numFmtId="165" formatCode="&quot;$&quot;#,##0"/>
    <numFmt numFmtId="166" formatCode="&quot;$&quot;#,##0.00"/>
    <numFmt numFmtId="167" formatCode="_(* #,##0_);_(* \(#,##0\);_(* &quot;-&quot;??_);_(@_)"/>
    <numFmt numFmtId="168" formatCode="_(&quot;$&quot;* #,##0_);_(&quot;$&quot;* \(#,##0\);_(&quot;$&quot;* &quot;-&quot;??_);_(@_)"/>
    <numFmt numFmtId="169" formatCode="_(* #,##0.0_);_(* \(#,##0.0\);_(* &quot;-&quot;??_);_(@_)"/>
    <numFmt numFmtId="170" formatCode="&quot;$&quot;#,##0.00000"/>
    <numFmt numFmtId="171" formatCode="&quot;$&quot;#,##0.0000"/>
    <numFmt numFmtId="172" formatCode="[$-409]mmm\-yy;@"/>
  </numFmts>
  <fonts count="15">
    <font>
      <sz val="10"/>
      <name val="Arial"/>
    </font>
    <font>
      <sz val="10"/>
      <name val="Arial"/>
      <family val="2"/>
    </font>
    <font>
      <sz val="12"/>
      <name val="Arial MT"/>
    </font>
    <font>
      <sz val="10"/>
      <name val="MS Sans Serif"/>
      <family val="2"/>
    </font>
    <font>
      <b/>
      <sz val="10"/>
      <name val="MS Sans Serif"/>
      <family val="2"/>
    </font>
    <font>
      <sz val="12"/>
      <name val="Arial"/>
      <family val="2"/>
    </font>
    <font>
      <b/>
      <sz val="12"/>
      <color indexed="12"/>
      <name val="Arial"/>
      <family val="2"/>
    </font>
    <font>
      <b/>
      <sz val="12"/>
      <name val="Arial"/>
      <family val="2"/>
    </font>
    <font>
      <b/>
      <u/>
      <sz val="12"/>
      <name val="Arial MT"/>
    </font>
    <font>
      <sz val="12"/>
      <color indexed="12"/>
      <name val="Arial"/>
      <family val="2"/>
    </font>
    <font>
      <b/>
      <sz val="12"/>
      <color indexed="8"/>
      <name val="Arial"/>
      <family val="2"/>
    </font>
    <font>
      <b/>
      <sz val="10"/>
      <name val="Arial"/>
      <family val="2"/>
    </font>
    <font>
      <sz val="12"/>
      <color rgb="FF000000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mediumGray">
        <fgColor indexed="22"/>
      </patternFill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6" fontId="2" fillId="0" borderId="0" applyProtection="0"/>
    <xf numFmtId="9" fontId="1" fillId="0" borderId="0" applyFont="0" applyFill="0" applyBorder="0" applyAlignment="0" applyProtection="0"/>
    <xf numFmtId="0" fontId="3" fillId="0" borderId="0" applyNumberFormat="0" applyFont="0" applyFill="0" applyBorder="0" applyAlignment="0" applyProtection="0">
      <alignment horizontal="left"/>
    </xf>
    <xf numFmtId="15" fontId="3" fillId="0" borderId="0" applyFont="0" applyFill="0" applyBorder="0" applyAlignment="0" applyProtection="0"/>
    <xf numFmtId="4" fontId="3" fillId="0" borderId="0" applyFont="0" applyFill="0" applyBorder="0" applyAlignment="0" applyProtection="0"/>
    <xf numFmtId="0" fontId="4" fillId="0" borderId="1">
      <alignment horizontal="center"/>
    </xf>
    <xf numFmtId="3" fontId="3" fillId="0" borderId="0" applyFont="0" applyFill="0" applyBorder="0" applyAlignment="0" applyProtection="0"/>
    <xf numFmtId="0" fontId="3" fillId="2" borderId="0" applyNumberFormat="0" applyFont="0" applyBorder="0" applyAlignment="0" applyProtection="0"/>
  </cellStyleXfs>
  <cellXfs count="101">
    <xf numFmtId="0" fontId="0" fillId="0" borderId="0" xfId="0"/>
    <xf numFmtId="166" fontId="5" fillId="0" borderId="0" xfId="3" applyFont="1"/>
    <xf numFmtId="0" fontId="5" fillId="0" borderId="0" xfId="3" applyNumberFormat="1" applyFont="1" applyAlignment="1" applyProtection="1">
      <alignment horizontal="right"/>
      <protection locked="0"/>
    </xf>
    <xf numFmtId="166" fontId="2" fillId="0" borderId="0" xfId="3" applyProtection="1">
      <protection locked="0"/>
    </xf>
    <xf numFmtId="166" fontId="5" fillId="0" borderId="0" xfId="3" applyFont="1" applyProtection="1">
      <protection locked="0"/>
    </xf>
    <xf numFmtId="0" fontId="5" fillId="0" borderId="0" xfId="3" applyNumberFormat="1" applyFont="1" applyProtection="1">
      <protection locked="0"/>
    </xf>
    <xf numFmtId="0" fontId="2" fillId="0" borderId="0" xfId="3" applyNumberFormat="1" applyAlignment="1" applyProtection="1">
      <alignment horizontal="center"/>
      <protection locked="0"/>
    </xf>
    <xf numFmtId="0" fontId="5" fillId="0" borderId="0" xfId="3" applyNumberFormat="1" applyFont="1" applyAlignment="1" applyProtection="1">
      <alignment horizontal="center"/>
      <protection locked="0"/>
    </xf>
    <xf numFmtId="49" fontId="5" fillId="0" borderId="0" xfId="3" applyNumberFormat="1" applyFont="1" applyAlignment="1" applyProtection="1">
      <alignment horizontal="center"/>
      <protection locked="0"/>
    </xf>
    <xf numFmtId="49" fontId="5" fillId="0" borderId="0" xfId="3" applyNumberFormat="1" applyFont="1" applyProtection="1">
      <protection locked="0"/>
    </xf>
    <xf numFmtId="166" fontId="7" fillId="0" borderId="0" xfId="3" applyFont="1" applyAlignment="1">
      <alignment horizontal="center"/>
    </xf>
    <xf numFmtId="0" fontId="7" fillId="0" borderId="0" xfId="3" applyNumberFormat="1" applyFont="1" applyAlignment="1" applyProtection="1">
      <alignment horizontal="center"/>
      <protection locked="0"/>
    </xf>
    <xf numFmtId="0" fontId="2" fillId="0" borderId="1" xfId="3" applyNumberFormat="1" applyBorder="1" applyAlignment="1" applyProtection="1">
      <alignment horizontal="center"/>
      <protection locked="0"/>
    </xf>
    <xf numFmtId="0" fontId="8" fillId="0" borderId="0" xfId="3" applyNumberFormat="1" applyFont="1" applyAlignment="1" applyProtection="1">
      <alignment horizontal="left"/>
      <protection locked="0"/>
    </xf>
    <xf numFmtId="0" fontId="5" fillId="0" borderId="0" xfId="0" applyFont="1"/>
    <xf numFmtId="165" fontId="5" fillId="0" borderId="0" xfId="3" applyNumberFormat="1" applyFont="1"/>
    <xf numFmtId="165" fontId="5" fillId="0" borderId="0" xfId="3" applyNumberFormat="1" applyFont="1" applyProtection="1">
      <protection locked="0"/>
    </xf>
    <xf numFmtId="1" fontId="5" fillId="0" borderId="0" xfId="3" applyNumberFormat="1" applyFont="1" applyAlignment="1" applyProtection="1">
      <alignment horizontal="center"/>
      <protection locked="0"/>
    </xf>
    <xf numFmtId="167" fontId="5" fillId="0" borderId="0" xfId="1" applyNumberFormat="1" applyFont="1" applyAlignment="1" applyProtection="1">
      <protection locked="0"/>
    </xf>
    <xf numFmtId="0" fontId="5" fillId="0" borderId="0" xfId="0" applyFont="1" applyAlignment="1">
      <alignment horizontal="right"/>
    </xf>
    <xf numFmtId="166" fontId="5" fillId="0" borderId="0" xfId="3" applyFont="1" applyAlignment="1" applyProtection="1">
      <alignment horizontal="center"/>
      <protection locked="0"/>
    </xf>
    <xf numFmtId="166" fontId="2" fillId="0" borderId="0" xfId="3"/>
    <xf numFmtId="0" fontId="7" fillId="0" borderId="2" xfId="0" applyFont="1" applyBorder="1"/>
    <xf numFmtId="0" fontId="5" fillId="0" borderId="3" xfId="3" applyNumberFormat="1" applyFont="1" applyBorder="1" applyProtection="1">
      <protection locked="0"/>
    </xf>
    <xf numFmtId="166" fontId="5" fillId="0" borderId="3" xfId="3" applyFont="1" applyBorder="1"/>
    <xf numFmtId="1" fontId="5" fillId="0" borderId="3" xfId="3" applyNumberFormat="1" applyFont="1" applyBorder="1" applyAlignment="1" applyProtection="1">
      <alignment horizontal="center"/>
      <protection locked="0"/>
    </xf>
    <xf numFmtId="166" fontId="5" fillId="0" borderId="3" xfId="3" applyFont="1" applyBorder="1" applyProtection="1">
      <protection locked="0"/>
    </xf>
    <xf numFmtId="165" fontId="7" fillId="0" borderId="4" xfId="3" applyNumberFormat="1" applyFont="1" applyBorder="1" applyProtection="1">
      <protection locked="0"/>
    </xf>
    <xf numFmtId="165" fontId="5" fillId="0" borderId="5" xfId="3" applyNumberFormat="1" applyFont="1" applyBorder="1" applyProtection="1">
      <protection locked="0"/>
    </xf>
    <xf numFmtId="0" fontId="2" fillId="0" borderId="0" xfId="0" applyFont="1"/>
    <xf numFmtId="0" fontId="0" fillId="0" borderId="0" xfId="0" applyAlignment="1">
      <alignment horizontal="center"/>
    </xf>
    <xf numFmtId="0" fontId="5" fillId="0" borderId="0" xfId="3" applyNumberFormat="1" applyFont="1"/>
    <xf numFmtId="0" fontId="5" fillId="0" borderId="0" xfId="0" applyFont="1" applyAlignment="1">
      <alignment horizontal="left"/>
    </xf>
    <xf numFmtId="166" fontId="5" fillId="0" borderId="0" xfId="3" applyFont="1" applyAlignment="1">
      <alignment horizontal="center"/>
    </xf>
    <xf numFmtId="0" fontId="2" fillId="0" borderId="0" xfId="0" applyFont="1" applyAlignment="1">
      <alignment horizontal="center"/>
    </xf>
    <xf numFmtId="167" fontId="5" fillId="0" borderId="0" xfId="3" applyNumberFormat="1" applyFont="1"/>
    <xf numFmtId="167" fontId="5" fillId="0" borderId="0" xfId="0" applyNumberFormat="1" applyFont="1"/>
    <xf numFmtId="0" fontId="5" fillId="0" borderId="3" xfId="0" applyFont="1" applyBorder="1"/>
    <xf numFmtId="168" fontId="7" fillId="0" borderId="4" xfId="2" applyNumberFormat="1" applyFont="1" applyBorder="1"/>
    <xf numFmtId="167" fontId="5" fillId="0" borderId="6" xfId="0" applyNumberFormat="1" applyFont="1" applyBorder="1"/>
    <xf numFmtId="170" fontId="5" fillId="0" borderId="0" xfId="0" applyNumberFormat="1" applyFont="1"/>
    <xf numFmtId="43" fontId="5" fillId="0" borderId="0" xfId="3" applyNumberFormat="1" applyFont="1"/>
    <xf numFmtId="42" fontId="5" fillId="0" borderId="0" xfId="0" applyNumberFormat="1" applyFont="1"/>
    <xf numFmtId="0" fontId="2" fillId="0" borderId="0" xfId="3" applyNumberFormat="1" applyProtection="1">
      <protection locked="0"/>
    </xf>
    <xf numFmtId="0" fontId="2" fillId="0" borderId="0" xfId="3" applyNumberFormat="1"/>
    <xf numFmtId="165" fontId="5" fillId="0" borderId="7" xfId="3" applyNumberFormat="1" applyFont="1" applyBorder="1" applyProtection="1">
      <protection locked="0"/>
    </xf>
    <xf numFmtId="0" fontId="5" fillId="0" borderId="2" xfId="0" applyFont="1" applyBorder="1"/>
    <xf numFmtId="165" fontId="5" fillId="0" borderId="4" xfId="3" applyNumberFormat="1" applyFont="1" applyBorder="1" applyProtection="1">
      <protection locked="0"/>
    </xf>
    <xf numFmtId="165" fontId="5" fillId="0" borderId="7" xfId="3" applyNumberFormat="1" applyFont="1" applyBorder="1"/>
    <xf numFmtId="166" fontId="10" fillId="0" borderId="2" xfId="3" applyFont="1" applyBorder="1"/>
    <xf numFmtId="171" fontId="5" fillId="0" borderId="0" xfId="3" applyNumberFormat="1" applyFont="1"/>
    <xf numFmtId="165" fontId="5" fillId="0" borderId="0" xfId="1" applyNumberFormat="1" applyFont="1" applyAlignment="1"/>
    <xf numFmtId="165" fontId="5" fillId="0" borderId="0" xfId="1" applyNumberFormat="1" applyFont="1" applyAlignment="1" applyProtection="1">
      <protection locked="0"/>
    </xf>
    <xf numFmtId="165" fontId="5" fillId="0" borderId="0" xfId="1" applyNumberFormat="1" applyFont="1" applyFill="1" applyAlignment="1" applyProtection="1">
      <protection locked="0"/>
    </xf>
    <xf numFmtId="165" fontId="5" fillId="0" borderId="7" xfId="1" applyNumberFormat="1" applyFont="1" applyBorder="1" applyAlignment="1" applyProtection="1">
      <protection locked="0"/>
    </xf>
    <xf numFmtId="165" fontId="5" fillId="0" borderId="7" xfId="1" applyNumberFormat="1" applyFont="1" applyFill="1" applyBorder="1" applyAlignment="1" applyProtection="1">
      <protection locked="0"/>
    </xf>
    <xf numFmtId="165" fontId="5" fillId="0" borderId="7" xfId="1" applyNumberFormat="1" applyFont="1" applyBorder="1" applyAlignment="1"/>
    <xf numFmtId="165" fontId="5" fillId="0" borderId="0" xfId="1" applyNumberFormat="1" applyFont="1" applyFill="1" applyAlignment="1"/>
    <xf numFmtId="0" fontId="5" fillId="0" borderId="0" xfId="1" applyNumberFormat="1" applyFont="1" applyAlignment="1"/>
    <xf numFmtId="165" fontId="9" fillId="3" borderId="0" xfId="3" applyNumberFormat="1" applyFont="1" applyFill="1"/>
    <xf numFmtId="165" fontId="9" fillId="0" borderId="0" xfId="3" applyNumberFormat="1" applyFont="1" applyProtection="1">
      <protection locked="0"/>
    </xf>
    <xf numFmtId="165" fontId="9" fillId="0" borderId="0" xfId="3" applyNumberFormat="1" applyFont="1"/>
    <xf numFmtId="165" fontId="9" fillId="3" borderId="0" xfId="1" applyNumberFormat="1" applyFont="1" applyFill="1" applyAlignment="1" applyProtection="1">
      <protection locked="0"/>
    </xf>
    <xf numFmtId="165" fontId="9" fillId="0" borderId="0" xfId="1" applyNumberFormat="1" applyFont="1" applyAlignment="1" applyProtection="1">
      <protection locked="0"/>
    </xf>
    <xf numFmtId="172" fontId="0" fillId="0" borderId="0" xfId="0" applyNumberFormat="1"/>
    <xf numFmtId="10" fontId="0" fillId="0" borderId="0" xfId="0" applyNumberFormat="1"/>
    <xf numFmtId="0" fontId="11" fillId="0" borderId="0" xfId="0" applyFont="1" applyAlignment="1">
      <alignment horizontal="right"/>
    </xf>
    <xf numFmtId="164" fontId="11" fillId="0" borderId="0" xfId="0" applyNumberFormat="1" applyFont="1" applyAlignment="1">
      <alignment horizontal="center"/>
    </xf>
    <xf numFmtId="165" fontId="9" fillId="0" borderId="0" xfId="1" applyNumberFormat="1" applyFont="1" applyFill="1" applyBorder="1" applyAlignment="1" applyProtection="1">
      <protection locked="0"/>
    </xf>
    <xf numFmtId="165" fontId="5" fillId="0" borderId="7" xfId="1" applyNumberFormat="1" applyFont="1" applyFill="1" applyBorder="1" applyAlignment="1"/>
    <xf numFmtId="167" fontId="5" fillId="0" borderId="0" xfId="1" applyNumberFormat="1" applyFont="1" applyFill="1" applyAlignment="1" applyProtection="1">
      <protection locked="0"/>
    </xf>
    <xf numFmtId="167" fontId="5" fillId="0" borderId="0" xfId="1" applyNumberFormat="1" applyFont="1" applyFill="1"/>
    <xf numFmtId="165" fontId="9" fillId="4" borderId="0" xfId="3" applyNumberFormat="1" applyFont="1" applyFill="1"/>
    <xf numFmtId="165" fontId="9" fillId="4" borderId="0" xfId="1" applyNumberFormat="1" applyFont="1" applyFill="1" applyAlignment="1"/>
    <xf numFmtId="165" fontId="9" fillId="4" borderId="0" xfId="1" applyNumberFormat="1" applyFont="1" applyFill="1" applyBorder="1" applyAlignment="1"/>
    <xf numFmtId="165" fontId="9" fillId="4" borderId="7" xfId="1" applyNumberFormat="1" applyFont="1" applyFill="1" applyBorder="1" applyAlignment="1"/>
    <xf numFmtId="165" fontId="9" fillId="3" borderId="7" xfId="1" applyNumberFormat="1" applyFont="1" applyFill="1" applyBorder="1" applyAlignment="1" applyProtection="1">
      <protection locked="0"/>
    </xf>
    <xf numFmtId="1" fontId="5" fillId="0" borderId="3" xfId="3" applyNumberFormat="1" applyFont="1" applyBorder="1" applyAlignment="1" applyProtection="1">
      <alignment horizontal="right"/>
      <protection locked="0"/>
    </xf>
    <xf numFmtId="0" fontId="12" fillId="0" borderId="0" xfId="0" applyFont="1"/>
    <xf numFmtId="5" fontId="5" fillId="0" borderId="0" xfId="1" applyNumberFormat="1" applyFont="1" applyFill="1" applyAlignment="1"/>
    <xf numFmtId="165" fontId="5" fillId="5" borderId="0" xfId="3" applyNumberFormat="1" applyFont="1" applyFill="1"/>
    <xf numFmtId="165" fontId="5" fillId="5" borderId="0" xfId="3" applyNumberFormat="1" applyFont="1" applyFill="1" applyProtection="1">
      <protection locked="0"/>
    </xf>
    <xf numFmtId="165" fontId="9" fillId="5" borderId="0" xfId="3" applyNumberFormat="1" applyFont="1" applyFill="1"/>
    <xf numFmtId="165" fontId="9" fillId="5" borderId="0" xfId="3" applyNumberFormat="1" applyFont="1" applyFill="1" applyProtection="1">
      <protection locked="0"/>
    </xf>
    <xf numFmtId="165" fontId="5" fillId="5" borderId="7" xfId="3" applyNumberFormat="1" applyFont="1" applyFill="1" applyBorder="1"/>
    <xf numFmtId="165" fontId="5" fillId="5" borderId="7" xfId="1" applyNumberFormat="1" applyFont="1" applyFill="1" applyBorder="1" applyAlignment="1" applyProtection="1">
      <protection locked="0"/>
    </xf>
    <xf numFmtId="165" fontId="5" fillId="5" borderId="0" xfId="1" applyNumberFormat="1" applyFont="1" applyFill="1" applyAlignment="1" applyProtection="1">
      <protection locked="0"/>
    </xf>
    <xf numFmtId="0" fontId="5" fillId="5" borderId="0" xfId="0" applyFont="1" applyFill="1"/>
    <xf numFmtId="166" fontId="2" fillId="0" borderId="0" xfId="3" applyAlignment="1">
      <alignment horizontal="center"/>
    </xf>
    <xf numFmtId="169" fontId="9" fillId="5" borderId="0" xfId="1" applyNumberFormat="1" applyFont="1" applyFill="1" applyAlignment="1" applyProtection="1">
      <protection locked="0"/>
    </xf>
    <xf numFmtId="10" fontId="5" fillId="0" borderId="0" xfId="4" applyNumberFormat="1" applyFont="1" applyAlignment="1" applyProtection="1">
      <protection locked="0"/>
    </xf>
    <xf numFmtId="10" fontId="5" fillId="0" borderId="0" xfId="4" applyNumberFormat="1" applyFont="1" applyFill="1"/>
    <xf numFmtId="165" fontId="9" fillId="0" borderId="0" xfId="1" applyNumberFormat="1" applyFont="1" applyFill="1" applyAlignment="1"/>
    <xf numFmtId="167" fontId="9" fillId="0" borderId="0" xfId="1" applyNumberFormat="1" applyFont="1" applyFill="1" applyAlignment="1" applyProtection="1">
      <protection locked="0"/>
    </xf>
    <xf numFmtId="0" fontId="5" fillId="0" borderId="0" xfId="0" applyFont="1" applyAlignment="1">
      <alignment horizontal="center"/>
    </xf>
    <xf numFmtId="49" fontId="6" fillId="0" borderId="0" xfId="3" applyNumberFormat="1" applyFont="1" applyAlignment="1" applyProtection="1">
      <alignment horizontal="center"/>
      <protection locked="0"/>
    </xf>
    <xf numFmtId="0" fontId="5" fillId="0" borderId="0" xfId="0" applyFont="1" applyAlignment="1">
      <alignment horizontal="center"/>
    </xf>
    <xf numFmtId="3" fontId="5" fillId="0" borderId="0" xfId="0" applyNumberFormat="1" applyFont="1" applyAlignment="1">
      <alignment horizontal="center"/>
    </xf>
    <xf numFmtId="49" fontId="6" fillId="0" borderId="0" xfId="3" applyNumberFormat="1" applyFont="1" applyAlignment="1" applyProtection="1">
      <alignment horizontal="center"/>
      <protection locked="0"/>
    </xf>
    <xf numFmtId="0" fontId="5" fillId="0" borderId="0" xfId="0" applyFont="1" applyAlignment="1">
      <alignment wrapText="1"/>
    </xf>
    <xf numFmtId="0" fontId="0" fillId="0" borderId="0" xfId="0" applyAlignment="1">
      <alignment wrapText="1"/>
    </xf>
  </cellXfs>
  <cellStyles count="11">
    <cellStyle name="Comma" xfId="1" builtinId="3"/>
    <cellStyle name="Currency" xfId="2" builtinId="4"/>
    <cellStyle name="Normal" xfId="0" builtinId="0"/>
    <cellStyle name="Normal_FN1 Ratebase Draft SPP template (6-11-04) v2" xfId="3" xr:uid="{00000000-0005-0000-0000-000003000000}"/>
    <cellStyle name="Percent" xfId="4" builtinId="5"/>
    <cellStyle name="PSChar" xfId="5" xr:uid="{00000000-0005-0000-0000-000005000000}"/>
    <cellStyle name="PSDate" xfId="6" xr:uid="{00000000-0005-0000-0000-000006000000}"/>
    <cellStyle name="PSDec" xfId="7" xr:uid="{00000000-0005-0000-0000-000007000000}"/>
    <cellStyle name="PSHeading" xfId="8" xr:uid="{00000000-0005-0000-0000-000008000000}"/>
    <cellStyle name="PSInt" xfId="9" xr:uid="{00000000-0005-0000-0000-000009000000}"/>
    <cellStyle name="PSSpacer" xfId="10" xr:uid="{00000000-0005-0000-0000-00000A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7091EA-C41B-4CDB-84D2-F8586A00AAC5}">
  <sheetPr>
    <tabColor indexed="42"/>
    <pageSetUpPr fitToPage="1"/>
  </sheetPr>
  <dimension ref="A1:AB126"/>
  <sheetViews>
    <sheetView tabSelected="1" topLeftCell="A23" zoomScale="85" zoomScaleNormal="85" workbookViewId="0">
      <selection activeCell="M16" sqref="M16"/>
    </sheetView>
  </sheetViews>
  <sheetFormatPr defaultColWidth="11.42578125" defaultRowHeight="15"/>
  <cols>
    <col min="1" max="1" width="4.140625" style="1" customWidth="1"/>
    <col min="2" max="2" width="5.85546875" style="21" bestFit="1" customWidth="1"/>
    <col min="3" max="3" width="2" style="1" customWidth="1"/>
    <col min="4" max="4" width="62.5703125" style="1" customWidth="1"/>
    <col min="5" max="5" width="18.85546875" style="1" customWidth="1"/>
    <col min="6" max="6" width="8.5703125" style="1" customWidth="1"/>
    <col min="7" max="7" width="18.5703125" style="1" customWidth="1"/>
    <col min="8" max="8" width="4.42578125" style="1" customWidth="1"/>
    <col min="9" max="9" width="20.85546875" style="1" customWidth="1"/>
    <col min="10" max="10" width="3.140625" style="1" customWidth="1"/>
    <col min="11" max="11" width="18.42578125" style="1" bestFit="1" customWidth="1"/>
    <col min="12" max="12" width="3.42578125" style="1" customWidth="1"/>
    <col min="13" max="13" width="16" style="1" bestFit="1" customWidth="1"/>
    <col min="14" max="14" width="3.85546875" style="1" customWidth="1"/>
    <col min="15" max="15" width="16.5703125" style="1" bestFit="1" customWidth="1"/>
    <col min="16" max="16" width="4.85546875" style="1" customWidth="1"/>
    <col min="17" max="17" width="15.85546875" style="1" bestFit="1" customWidth="1"/>
    <col min="18" max="18" width="4.140625" style="1" customWidth="1"/>
    <col min="19" max="19" width="16.5703125" style="1" bestFit="1" customWidth="1"/>
    <col min="20" max="20" width="3.42578125" style="1" customWidth="1"/>
    <col min="21" max="21" width="16.5703125" style="1" customWidth="1"/>
    <col min="22" max="23" width="11.42578125" style="1" customWidth="1"/>
    <col min="24" max="24" width="14.7109375" style="1" bestFit="1" customWidth="1"/>
    <col min="25" max="25" width="9.85546875" style="1" bestFit="1" customWidth="1"/>
    <col min="26" max="26" width="10.5703125" style="1" bestFit="1" customWidth="1"/>
    <col min="27" max="27" width="10.85546875" style="1" bestFit="1" customWidth="1"/>
    <col min="28" max="28" width="10.42578125" style="1" bestFit="1" customWidth="1"/>
    <col min="29" max="16384" width="11.42578125" style="1"/>
  </cols>
  <sheetData>
    <row r="1" spans="1:22">
      <c r="A1"/>
      <c r="B1"/>
      <c r="C1"/>
      <c r="D1"/>
      <c r="E1"/>
      <c r="F1"/>
      <c r="G1"/>
      <c r="H1"/>
      <c r="J1"/>
      <c r="K1"/>
      <c r="L1"/>
      <c r="U1" s="2"/>
      <c r="V1" s="31">
        <v>2026</v>
      </c>
    </row>
    <row r="2" spans="1:22">
      <c r="B2" s="3"/>
      <c r="C2" s="4"/>
      <c r="D2" s="4"/>
      <c r="E2" s="4"/>
      <c r="F2" s="4"/>
      <c r="G2" s="4"/>
      <c r="H2" s="4"/>
      <c r="J2" s="4"/>
      <c r="K2" s="4"/>
      <c r="L2" s="4"/>
      <c r="U2" s="2"/>
    </row>
    <row r="3" spans="1:22">
      <c r="A3" s="96" t="s">
        <v>39</v>
      </c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</row>
    <row r="4" spans="1:22">
      <c r="A4" s="97" t="s">
        <v>61</v>
      </c>
      <c r="B4" s="97"/>
      <c r="C4" s="97"/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  <c r="O4" s="97"/>
      <c r="P4" s="97"/>
      <c r="Q4" s="97"/>
      <c r="R4" s="97"/>
      <c r="S4" s="97"/>
      <c r="T4" s="97"/>
      <c r="U4" s="97"/>
    </row>
    <row r="5" spans="1:22">
      <c r="A5" s="96" t="str">
        <f>"For rates effective January 1, 2026"</f>
        <v>For rates effective January 1, 2026</v>
      </c>
      <c r="B5" s="96"/>
      <c r="C5" s="96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6"/>
    </row>
    <row r="6" spans="1:22">
      <c r="A6" s="94"/>
      <c r="B6" s="94"/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4"/>
      <c r="R6" s="94"/>
      <c r="S6" s="94"/>
      <c r="T6" s="94"/>
      <c r="U6" s="94"/>
    </row>
    <row r="7" spans="1:22">
      <c r="A7" s="94"/>
      <c r="B7" s="94"/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4"/>
      <c r="S7" s="94"/>
      <c r="T7" s="94"/>
      <c r="U7" s="94"/>
    </row>
    <row r="8" spans="1:22" ht="15.75">
      <c r="A8" s="98" t="s">
        <v>41</v>
      </c>
      <c r="B8" s="98"/>
      <c r="C8" s="98"/>
      <c r="D8" s="98"/>
      <c r="E8" s="98"/>
      <c r="F8" s="98"/>
      <c r="G8" s="98"/>
      <c r="H8" s="98"/>
      <c r="I8" s="98"/>
      <c r="J8" s="98"/>
      <c r="K8" s="98"/>
      <c r="L8" s="98"/>
      <c r="M8" s="98"/>
      <c r="N8" s="98"/>
      <c r="O8" s="98"/>
      <c r="P8" s="98"/>
      <c r="Q8" s="98"/>
      <c r="R8" s="98"/>
      <c r="S8" s="98"/>
      <c r="T8" s="98"/>
      <c r="U8" s="98"/>
    </row>
    <row r="9" spans="1:22">
      <c r="B9" s="6"/>
      <c r="C9" s="7"/>
      <c r="D9" s="5"/>
      <c r="E9" s="5"/>
      <c r="G9" s="9"/>
      <c r="H9" s="5"/>
      <c r="J9" s="5"/>
      <c r="K9" s="5"/>
      <c r="L9" s="5"/>
    </row>
    <row r="10" spans="1:22" ht="15.75">
      <c r="B10" s="6"/>
      <c r="C10" s="7"/>
      <c r="D10" s="5"/>
      <c r="E10" s="5"/>
      <c r="F10" s="8"/>
      <c r="G10" s="9"/>
      <c r="H10" s="5"/>
      <c r="I10" s="10" t="s">
        <v>0</v>
      </c>
      <c r="J10" s="5"/>
      <c r="K10" s="11" t="s">
        <v>27</v>
      </c>
      <c r="L10" s="11"/>
      <c r="M10" s="11" t="s">
        <v>28</v>
      </c>
      <c r="O10" s="11" t="s">
        <v>29</v>
      </c>
      <c r="Q10" s="11" t="s">
        <v>30</v>
      </c>
      <c r="S10" s="11" t="s">
        <v>31</v>
      </c>
      <c r="U10" s="11" t="s">
        <v>32</v>
      </c>
    </row>
    <row r="11" spans="1:22" ht="15.75">
      <c r="B11" s="6" t="s">
        <v>1</v>
      </c>
      <c r="C11" s="7"/>
      <c r="D11" s="5"/>
      <c r="E11" s="5"/>
      <c r="F11" s="5"/>
      <c r="G11" s="9"/>
      <c r="H11" s="5"/>
      <c r="I11" s="10" t="s">
        <v>2</v>
      </c>
      <c r="J11" s="5"/>
      <c r="K11" s="11" t="s">
        <v>2</v>
      </c>
      <c r="L11" s="11"/>
      <c r="M11" s="11" t="s">
        <v>2</v>
      </c>
      <c r="O11" s="11" t="s">
        <v>2</v>
      </c>
      <c r="Q11" s="11" t="s">
        <v>2</v>
      </c>
      <c r="S11" s="11" t="s">
        <v>2</v>
      </c>
      <c r="U11" s="11" t="s">
        <v>2</v>
      </c>
    </row>
    <row r="12" spans="1:22" ht="16.5" thickBot="1">
      <c r="B12" s="12" t="s">
        <v>3</v>
      </c>
      <c r="C12" s="7"/>
      <c r="D12" s="5"/>
      <c r="E12" s="7"/>
      <c r="F12" s="5"/>
      <c r="G12" s="5"/>
      <c r="H12" s="5"/>
      <c r="I12" s="10" t="s">
        <v>4</v>
      </c>
      <c r="J12" s="5"/>
      <c r="K12" s="10" t="s">
        <v>4</v>
      </c>
      <c r="L12" s="11"/>
      <c r="M12" s="10" t="s">
        <v>4</v>
      </c>
      <c r="O12" s="10" t="s">
        <v>4</v>
      </c>
      <c r="Q12" s="10" t="s">
        <v>4</v>
      </c>
      <c r="S12" s="10" t="s">
        <v>4</v>
      </c>
      <c r="U12" s="10" t="s">
        <v>4</v>
      </c>
    </row>
    <row r="13" spans="1:22">
      <c r="B13" s="6"/>
      <c r="C13" s="7"/>
      <c r="D13" s="5"/>
      <c r="E13" s="7"/>
      <c r="F13" s="5"/>
      <c r="G13" s="5"/>
      <c r="H13" s="5"/>
      <c r="J13" s="5"/>
      <c r="L13" s="5"/>
    </row>
    <row r="14" spans="1:22" ht="15.75">
      <c r="A14" s="10" t="s">
        <v>5</v>
      </c>
      <c r="B14" s="13" t="s">
        <v>6</v>
      </c>
      <c r="C14" s="7"/>
      <c r="D14" s="5"/>
      <c r="E14" s="7"/>
      <c r="F14" s="5"/>
      <c r="G14" s="5"/>
      <c r="H14" s="5"/>
      <c r="J14" s="5"/>
      <c r="L14" s="5"/>
    </row>
    <row r="15" spans="1:22" ht="15.75">
      <c r="A15" s="10"/>
      <c r="B15" s="6">
        <v>1</v>
      </c>
      <c r="C15" s="7"/>
      <c r="D15" s="14" t="s">
        <v>7</v>
      </c>
      <c r="E15" s="7"/>
      <c r="F15" s="5"/>
      <c r="G15" s="7" t="s">
        <v>45</v>
      </c>
      <c r="H15" s="5"/>
      <c r="I15" s="51">
        <f>SUM(K15,M15,O15,Q15,S15,U15)</f>
        <v>1535288972.9963596</v>
      </c>
      <c r="J15" s="16"/>
      <c r="K15" s="72">
        <v>609212609.686764</v>
      </c>
      <c r="L15" s="60"/>
      <c r="M15" s="59">
        <v>232938740.07114187</v>
      </c>
      <c r="N15" s="61"/>
      <c r="O15" s="59">
        <v>110170223.65867685</v>
      </c>
      <c r="P15" s="61"/>
      <c r="Q15" s="59">
        <v>8378331.7103264406</v>
      </c>
      <c r="R15" s="61"/>
      <c r="S15" s="59">
        <v>547160917.46299708</v>
      </c>
      <c r="T15" s="61"/>
      <c r="U15" s="59">
        <v>27428150.406453256</v>
      </c>
    </row>
    <row r="16" spans="1:22" ht="15.75">
      <c r="A16" s="10"/>
      <c r="B16" s="6"/>
      <c r="C16" s="7"/>
      <c r="D16" s="14"/>
      <c r="E16" s="7"/>
      <c r="F16" s="5"/>
      <c r="G16" s="5"/>
      <c r="H16" s="5"/>
      <c r="I16" s="51"/>
      <c r="J16" s="16"/>
      <c r="K16" s="61"/>
      <c r="L16" s="60"/>
      <c r="M16" s="61"/>
      <c r="N16" s="61"/>
      <c r="O16" s="61"/>
      <c r="P16" s="61"/>
      <c r="Q16" s="61"/>
      <c r="R16" s="61"/>
      <c r="S16" s="61"/>
      <c r="T16" s="61"/>
      <c r="U16" s="61"/>
    </row>
    <row r="17" spans="1:21" ht="15.75">
      <c r="A17" s="10"/>
      <c r="B17" s="6">
        <f>+B15+1</f>
        <v>2</v>
      </c>
      <c r="C17" s="7"/>
      <c r="D17" s="5" t="s">
        <v>8</v>
      </c>
      <c r="E17" s="7"/>
      <c r="F17" s="5"/>
      <c r="G17" s="7" t="s">
        <v>46</v>
      </c>
      <c r="H17" s="5"/>
      <c r="I17" s="51">
        <f>SUM(K17,M17,O17,Q17,S17,U17)</f>
        <v>50627621.606624246</v>
      </c>
      <c r="J17" s="16"/>
      <c r="K17" s="59">
        <v>10684801.97192103</v>
      </c>
      <c r="L17" s="60"/>
      <c r="M17" s="59">
        <v>10126295.743442459</v>
      </c>
      <c r="N17" s="61"/>
      <c r="O17" s="59">
        <v>678359.45705922309</v>
      </c>
      <c r="P17" s="61"/>
      <c r="Q17" s="59">
        <v>602542.55980325746</v>
      </c>
      <c r="R17" s="61"/>
      <c r="S17" s="59">
        <v>25137491.740738835</v>
      </c>
      <c r="T17" s="61"/>
      <c r="U17" s="59">
        <v>3398130.1336594387</v>
      </c>
    </row>
    <row r="18" spans="1:21" ht="15.75">
      <c r="A18" s="10"/>
      <c r="B18" s="13"/>
      <c r="C18" s="7"/>
      <c r="D18" s="5"/>
      <c r="E18" s="7"/>
      <c r="F18" s="5"/>
      <c r="G18" s="5"/>
      <c r="H18" s="5"/>
      <c r="I18" s="48"/>
      <c r="J18" s="16"/>
      <c r="K18" s="48"/>
      <c r="L18" s="16"/>
      <c r="M18" s="48"/>
      <c r="N18" s="15"/>
      <c r="O18" s="48"/>
      <c r="P18" s="15"/>
      <c r="Q18" s="48"/>
      <c r="R18" s="15"/>
      <c r="S18" s="48"/>
      <c r="T18" s="15"/>
      <c r="U18" s="48"/>
    </row>
    <row r="19" spans="1:21" ht="33.75" customHeight="1">
      <c r="B19" s="6">
        <f>+B17+1</f>
        <v>3</v>
      </c>
      <c r="C19" s="7"/>
      <c r="D19" s="99" t="s">
        <v>9</v>
      </c>
      <c r="E19" s="100"/>
      <c r="F19" s="17"/>
      <c r="G19" s="7" t="s">
        <v>47</v>
      </c>
      <c r="H19" s="4"/>
      <c r="I19" s="15">
        <f>SUM(K19,M19,O19,Q19,S19,U19)</f>
        <v>1484661351.3897352</v>
      </c>
      <c r="J19" s="16"/>
      <c r="K19" s="16">
        <f>+K15-K17</f>
        <v>598527807.71484292</v>
      </c>
      <c r="L19" s="16"/>
      <c r="M19" s="16">
        <f>+M15-M17</f>
        <v>222812444.32769942</v>
      </c>
      <c r="N19" s="15"/>
      <c r="O19" s="16">
        <f>+O15-O17</f>
        <v>109491864.20161763</v>
      </c>
      <c r="P19" s="15"/>
      <c r="Q19" s="16">
        <f>+Q15-Q17</f>
        <v>7775789.1505231829</v>
      </c>
      <c r="R19" s="15"/>
      <c r="S19" s="16">
        <f>+S15-S17</f>
        <v>522023425.72225827</v>
      </c>
      <c r="T19" s="15"/>
      <c r="U19" s="16">
        <f>+U15-U17</f>
        <v>24030020.272793818</v>
      </c>
    </row>
    <row r="20" spans="1:21">
      <c r="B20" s="6"/>
      <c r="C20" s="7"/>
      <c r="D20" s="14"/>
      <c r="E20" s="5"/>
      <c r="F20" s="17"/>
      <c r="G20" s="4"/>
      <c r="H20" s="4"/>
      <c r="I20" s="15"/>
      <c r="J20" s="16"/>
      <c r="K20" s="16"/>
      <c r="L20" s="16"/>
      <c r="M20" s="16"/>
      <c r="N20" s="15"/>
      <c r="O20" s="16"/>
      <c r="P20" s="15"/>
      <c r="Q20" s="16"/>
      <c r="R20" s="15"/>
      <c r="S20" s="16"/>
      <c r="T20" s="15"/>
      <c r="U20" s="16"/>
    </row>
    <row r="21" spans="1:21">
      <c r="B21" s="6">
        <f>+B19+1</f>
        <v>4</v>
      </c>
      <c r="C21" s="7"/>
      <c r="D21" s="14" t="s">
        <v>10</v>
      </c>
      <c r="E21" s="5"/>
      <c r="F21" s="17"/>
      <c r="G21" s="4"/>
      <c r="H21" s="4"/>
      <c r="I21" s="15"/>
      <c r="J21" s="16"/>
      <c r="K21" s="15"/>
      <c r="L21" s="16"/>
      <c r="M21" s="15"/>
      <c r="N21" s="15"/>
      <c r="O21" s="15"/>
      <c r="P21" s="15"/>
      <c r="Q21" s="15"/>
      <c r="R21" s="15"/>
      <c r="S21" s="15"/>
      <c r="T21" s="15"/>
      <c r="U21" s="15"/>
    </row>
    <row r="22" spans="1:21">
      <c r="B22" s="6">
        <f>+B21+1</f>
        <v>5</v>
      </c>
      <c r="C22" s="7"/>
      <c r="D22" s="14" t="s">
        <v>34</v>
      </c>
      <c r="E22" s="5"/>
      <c r="F22" s="17"/>
      <c r="G22" s="7" t="s">
        <v>51</v>
      </c>
      <c r="H22" s="4"/>
      <c r="I22" s="80">
        <f>SUM(K22,M22,O22,Q22,S22,U22)</f>
        <v>46089033.019732691</v>
      </c>
      <c r="J22" s="81"/>
      <c r="K22" s="82">
        <v>29648267.104692813</v>
      </c>
      <c r="L22" s="83"/>
      <c r="M22" s="82">
        <v>7422278.4356108131</v>
      </c>
      <c r="N22" s="82"/>
      <c r="O22" s="82">
        <v>0</v>
      </c>
      <c r="P22" s="82"/>
      <c r="Q22" s="82">
        <v>0</v>
      </c>
      <c r="R22" s="82"/>
      <c r="S22" s="82">
        <v>8843525.4075431358</v>
      </c>
      <c r="T22" s="82"/>
      <c r="U22" s="82">
        <v>174962.07188592575</v>
      </c>
    </row>
    <row r="23" spans="1:21">
      <c r="B23" s="6">
        <f>+B22+1</f>
        <v>6</v>
      </c>
      <c r="C23" s="7"/>
      <c r="D23" s="14" t="s">
        <v>36</v>
      </c>
      <c r="E23" s="5"/>
      <c r="F23" s="17"/>
      <c r="G23" s="7" t="str">
        <f>"(Worksheet J)"</f>
        <v>(Worksheet J)</v>
      </c>
      <c r="H23" s="4"/>
      <c r="I23" s="84">
        <f>SUM(K23,M23,O23,Q23,S23,U23)</f>
        <v>0</v>
      </c>
      <c r="J23" s="81"/>
      <c r="K23" s="85">
        <v>0</v>
      </c>
      <c r="L23" s="86"/>
      <c r="M23" s="85">
        <v>0</v>
      </c>
      <c r="N23" s="80"/>
      <c r="O23" s="85">
        <v>0</v>
      </c>
      <c r="P23" s="80"/>
      <c r="Q23" s="85">
        <v>0</v>
      </c>
      <c r="R23" s="80"/>
      <c r="S23" s="85">
        <v>0</v>
      </c>
      <c r="T23" s="80"/>
      <c r="U23" s="85">
        <v>0</v>
      </c>
    </row>
    <row r="24" spans="1:21">
      <c r="B24" s="6">
        <f>+B23+1</f>
        <v>7</v>
      </c>
      <c r="C24" s="7"/>
      <c r="D24" s="19" t="s">
        <v>11</v>
      </c>
      <c r="E24" s="5" t="s">
        <v>12</v>
      </c>
      <c r="F24" s="17"/>
      <c r="G24" s="4"/>
      <c r="H24" s="4"/>
      <c r="I24" s="86">
        <f>+I23+I22</f>
        <v>46089033.019732691</v>
      </c>
      <c r="J24" s="81"/>
      <c r="K24" s="86">
        <f>+K23+K22</f>
        <v>29648267.104692813</v>
      </c>
      <c r="L24" s="86"/>
      <c r="M24" s="86">
        <f>+M23+M22</f>
        <v>7422278.4356108131</v>
      </c>
      <c r="N24" s="80"/>
      <c r="O24" s="86">
        <f>+O23+O22</f>
        <v>0</v>
      </c>
      <c r="P24" s="80"/>
      <c r="Q24" s="86">
        <f>+Q23+Q22</f>
        <v>0</v>
      </c>
      <c r="R24" s="80"/>
      <c r="S24" s="86">
        <f>+S23+S22</f>
        <v>8843525.4075431358</v>
      </c>
      <c r="T24" s="80"/>
      <c r="U24" s="86">
        <f>+U23+U22</f>
        <v>174962.07188592575</v>
      </c>
    </row>
    <row r="25" spans="1:21">
      <c r="B25" s="6"/>
      <c r="C25" s="7"/>
      <c r="D25" s="14"/>
      <c r="E25" s="5"/>
      <c r="F25" s="17"/>
      <c r="G25" s="4"/>
      <c r="H25" s="4"/>
      <c r="I25" s="56"/>
      <c r="J25" s="16"/>
      <c r="K25" s="54"/>
      <c r="L25" s="52"/>
      <c r="M25" s="54"/>
      <c r="N25" s="15"/>
      <c r="O25" s="54"/>
      <c r="P25" s="15"/>
      <c r="Q25" s="54"/>
      <c r="R25" s="15"/>
      <c r="S25" s="55"/>
      <c r="T25" s="15"/>
      <c r="U25" s="54"/>
    </row>
    <row r="26" spans="1:21">
      <c r="B26" s="6">
        <f>+B24+1</f>
        <v>8</v>
      </c>
      <c r="C26" s="7"/>
      <c r="D26" s="14" t="s">
        <v>13</v>
      </c>
      <c r="E26" s="5"/>
      <c r="G26" s="17" t="str">
        <f>"(Ln "&amp;B19&amp;"- Ln "&amp;B24&amp;")"</f>
        <v>(Ln 3- Ln 7)</v>
      </c>
      <c r="H26" s="4"/>
      <c r="I26" s="15">
        <f>SUM(K26,M26,O26,Q26,S26,U26)</f>
        <v>1438572318.3700025</v>
      </c>
      <c r="J26" s="16"/>
      <c r="K26" s="52">
        <f>+K19-K24</f>
        <v>568879540.6101501</v>
      </c>
      <c r="L26" s="52"/>
      <c r="M26" s="52">
        <f>+M19-M24</f>
        <v>215390165.89208862</v>
      </c>
      <c r="N26" s="15"/>
      <c r="O26" s="52">
        <f>+O19-O24</f>
        <v>109491864.20161763</v>
      </c>
      <c r="P26" s="15"/>
      <c r="Q26" s="52">
        <f>+Q19-Q24</f>
        <v>7775789.1505231829</v>
      </c>
      <c r="R26" s="15"/>
      <c r="S26" s="53">
        <f>+S19-S24</f>
        <v>513179900.31471515</v>
      </c>
      <c r="T26" s="15"/>
      <c r="U26" s="52">
        <f>+U19-U24</f>
        <v>23855058.200907893</v>
      </c>
    </row>
    <row r="27" spans="1:21">
      <c r="B27" s="1"/>
      <c r="C27" s="7"/>
      <c r="E27" s="5"/>
      <c r="G27" s="4"/>
      <c r="H27" s="4"/>
      <c r="I27" s="15"/>
      <c r="J27" s="16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</row>
    <row r="28" spans="1:21">
      <c r="B28" s="6">
        <f>+B26+1</f>
        <v>9</v>
      </c>
      <c r="C28" s="7"/>
      <c r="D28" s="14" t="s">
        <v>14</v>
      </c>
      <c r="E28" s="5"/>
      <c r="F28" s="17"/>
      <c r="G28" s="7" t="str">
        <f>"(Worksheet J)"</f>
        <v>(Worksheet J)</v>
      </c>
      <c r="H28" s="4"/>
      <c r="I28" s="51">
        <f>SUM(K28,M28,O28,Q28,S28,U28)</f>
        <v>0</v>
      </c>
      <c r="J28" s="16"/>
      <c r="K28" s="62">
        <v>0</v>
      </c>
      <c r="L28" s="63"/>
      <c r="M28" s="62">
        <v>0</v>
      </c>
      <c r="N28" s="61"/>
      <c r="O28" s="62">
        <v>0</v>
      </c>
      <c r="P28" s="61"/>
      <c r="Q28" s="62">
        <v>0</v>
      </c>
      <c r="R28" s="61"/>
      <c r="S28" s="62">
        <v>0</v>
      </c>
      <c r="T28" s="61"/>
      <c r="U28" s="62">
        <v>0</v>
      </c>
    </row>
    <row r="29" spans="1:21">
      <c r="B29" s="6"/>
      <c r="C29" s="7"/>
      <c r="D29" s="14"/>
      <c r="E29" s="5"/>
      <c r="F29" s="17"/>
      <c r="G29" s="4"/>
      <c r="H29" s="4"/>
      <c r="I29" s="56"/>
      <c r="J29" s="16"/>
      <c r="K29" s="54"/>
      <c r="L29" s="52"/>
      <c r="M29" s="55"/>
      <c r="N29" s="15"/>
      <c r="O29" s="54"/>
      <c r="P29" s="15"/>
      <c r="Q29" s="54"/>
      <c r="R29" s="15"/>
      <c r="S29" s="55"/>
      <c r="T29" s="15"/>
      <c r="U29" s="54"/>
    </row>
    <row r="30" spans="1:21">
      <c r="B30" s="6">
        <f>+B28+1</f>
        <v>10</v>
      </c>
      <c r="C30" s="7"/>
      <c r="D30" s="14" t="s">
        <v>15</v>
      </c>
      <c r="E30" s="5"/>
      <c r="G30" s="17" t="str">
        <f>"(Ln "&amp;B26&amp;" + Ln "&amp;B28&amp;")"</f>
        <v>(Ln 8 + Ln 9)</v>
      </c>
      <c r="H30" s="4"/>
      <c r="I30" s="51">
        <f>+I26+I28</f>
        <v>1438572318.3700025</v>
      </c>
      <c r="J30" s="16"/>
      <c r="K30" s="52">
        <f>+K26+K28</f>
        <v>568879540.6101501</v>
      </c>
      <c r="L30" s="52"/>
      <c r="M30" s="53">
        <f>+M26+M28</f>
        <v>215390165.89208862</v>
      </c>
      <c r="N30" s="15"/>
      <c r="O30" s="52">
        <f>+O26+O28</f>
        <v>109491864.20161763</v>
      </c>
      <c r="P30" s="15"/>
      <c r="Q30" s="52">
        <f>+Q26+Q28</f>
        <v>7775789.1505231829</v>
      </c>
      <c r="R30" s="15"/>
      <c r="S30" s="53">
        <f>+S26+S28</f>
        <v>513179900.31471515</v>
      </c>
      <c r="T30" s="15"/>
      <c r="U30" s="52">
        <f>+U26+U28</f>
        <v>23855058.200907893</v>
      </c>
    </row>
    <row r="31" spans="1:21"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</row>
    <row r="32" spans="1:21" hidden="1">
      <c r="B32" s="6">
        <f>+B30+1</f>
        <v>11</v>
      </c>
      <c r="C32" s="7"/>
      <c r="D32" s="14" t="str">
        <f>"BILLED HISTORICAL YEAR ("&amp;V1-1&amp;") ACTUAL ATRR"</f>
        <v>BILLED HISTORICAL YEAR (2025) ACTUAL ATRR</v>
      </c>
      <c r="E32" s="5"/>
      <c r="F32" s="17"/>
      <c r="G32" s="20" t="str">
        <f>"Input from "&amp;V1-1&amp;" True-up"</f>
        <v>Input from 2025 True-up</v>
      </c>
      <c r="H32" s="4"/>
      <c r="I32" s="57">
        <f>SUM(K32,M32,O32,Q32,S32,U32)</f>
        <v>0</v>
      </c>
      <c r="J32" s="16"/>
      <c r="K32" s="62">
        <v>0</v>
      </c>
      <c r="L32" s="63"/>
      <c r="M32" s="62">
        <v>0</v>
      </c>
      <c r="N32" s="61"/>
      <c r="O32" s="62">
        <v>0</v>
      </c>
      <c r="P32" s="61"/>
      <c r="Q32" s="62">
        <v>0</v>
      </c>
      <c r="R32" s="61"/>
      <c r="S32" s="62">
        <v>0</v>
      </c>
      <c r="T32" s="61"/>
      <c r="U32" s="62">
        <v>0</v>
      </c>
    </row>
    <row r="33" spans="1:28" hidden="1">
      <c r="B33" s="6">
        <f>+B32+1</f>
        <v>12</v>
      </c>
      <c r="C33" s="7"/>
      <c r="D33" s="14" t="str">
        <f>"BILLED PROJECTED ("&amp;V1-1&amp;") ATRR FROM PRIOR YEAR"</f>
        <v>BILLED PROJECTED (2025) ATRR FROM PRIOR YEAR</v>
      </c>
      <c r="E33" s="5"/>
      <c r="F33" s="17"/>
      <c r="G33" s="20" t="s">
        <v>16</v>
      </c>
      <c r="H33" s="4"/>
      <c r="I33" s="69">
        <f>SUM(K33,M33,O33,Q33,S33,U33)</f>
        <v>0</v>
      </c>
      <c r="J33" s="16"/>
      <c r="K33" s="76">
        <v>0</v>
      </c>
      <c r="L33" s="63"/>
      <c r="M33" s="76">
        <v>0</v>
      </c>
      <c r="N33" s="61"/>
      <c r="O33" s="76">
        <v>0</v>
      </c>
      <c r="P33" s="61"/>
      <c r="Q33" s="76">
        <v>0</v>
      </c>
      <c r="R33" s="61"/>
      <c r="S33" s="76">
        <v>0</v>
      </c>
      <c r="T33" s="61"/>
      <c r="U33" s="76">
        <v>0</v>
      </c>
    </row>
    <row r="34" spans="1:28">
      <c r="B34" s="6">
        <f>+B30+1</f>
        <v>11</v>
      </c>
      <c r="C34" s="7"/>
      <c r="D34" s="14" t="s">
        <v>62</v>
      </c>
      <c r="E34" s="5"/>
      <c r="F34" s="17"/>
      <c r="G34" s="17" t="s">
        <v>54</v>
      </c>
      <c r="H34" s="4"/>
      <c r="I34" s="15">
        <f>SUM(K34,M34,O34,Q34,S34,U34)</f>
        <v>-27356161.087565605</v>
      </c>
      <c r="J34" s="79"/>
      <c r="K34" s="79">
        <v>-2701751.4474982354</v>
      </c>
      <c r="L34" s="79"/>
      <c r="M34" s="79">
        <v>-10821845.42545972</v>
      </c>
      <c r="N34" s="79"/>
      <c r="O34" s="79">
        <v>-7424454.0244029826</v>
      </c>
      <c r="P34" s="79"/>
      <c r="Q34" s="79">
        <v>-423915.91235994524</v>
      </c>
      <c r="R34" s="79"/>
      <c r="S34" s="79">
        <v>-4453612.4805733627</v>
      </c>
      <c r="T34" s="79"/>
      <c r="U34" s="79">
        <v>-1530581.7972713558</v>
      </c>
    </row>
    <row r="35" spans="1:28">
      <c r="B35" s="6"/>
      <c r="C35" s="7"/>
      <c r="D35" s="14"/>
      <c r="E35" s="5"/>
      <c r="F35" s="17"/>
      <c r="G35" s="17"/>
      <c r="H35" s="4"/>
      <c r="I35" s="15"/>
      <c r="J35" s="79"/>
      <c r="K35" s="79"/>
      <c r="L35" s="79"/>
      <c r="M35" s="79"/>
      <c r="N35" s="79"/>
      <c r="O35" s="79"/>
      <c r="P35" s="79"/>
      <c r="Q35" s="79"/>
      <c r="R35" s="79"/>
      <c r="S35" s="79"/>
      <c r="T35" s="79"/>
      <c r="U35" s="79"/>
    </row>
    <row r="36" spans="1:28">
      <c r="B36" s="88" t="s">
        <v>57</v>
      </c>
      <c r="D36" s="14" t="s">
        <v>58</v>
      </c>
      <c r="E36" s="5"/>
      <c r="F36" s="17"/>
      <c r="G36" s="20" t="s">
        <v>59</v>
      </c>
      <c r="H36" s="4"/>
      <c r="I36" s="15">
        <f>SUM(K36,M36,O36,Q36,S36,U36)</f>
        <v>12604375.400668727</v>
      </c>
      <c r="J36" s="16"/>
      <c r="K36" s="52"/>
      <c r="L36" s="52"/>
      <c r="M36" s="53">
        <v>329210.36066872563</v>
      </c>
      <c r="N36" s="15"/>
      <c r="O36" s="52"/>
      <c r="P36" s="15"/>
      <c r="Q36" s="52"/>
      <c r="R36" s="15"/>
      <c r="S36" s="53">
        <v>12275165.040000001</v>
      </c>
      <c r="T36" s="15"/>
      <c r="U36" s="52"/>
    </row>
    <row r="37" spans="1:28" ht="15.75" thickBot="1">
      <c r="B37" s="88"/>
      <c r="D37" s="14"/>
      <c r="E37" s="5"/>
      <c r="F37" s="17"/>
      <c r="G37" s="20"/>
      <c r="H37" s="4"/>
      <c r="I37" s="51"/>
      <c r="J37" s="16"/>
      <c r="K37" s="52"/>
      <c r="L37" s="52"/>
      <c r="M37" s="53"/>
      <c r="N37" s="15"/>
      <c r="O37" s="52"/>
      <c r="P37" s="15"/>
      <c r="Q37" s="52"/>
      <c r="R37" s="15"/>
      <c r="S37" s="53"/>
      <c r="T37" s="15"/>
      <c r="U37" s="52"/>
    </row>
    <row r="38" spans="1:28" ht="16.5" thickBot="1">
      <c r="B38" s="6">
        <f>+B34+1</f>
        <v>12</v>
      </c>
      <c r="C38" s="7"/>
      <c r="D38" s="22" t="s">
        <v>55</v>
      </c>
      <c r="E38" s="23"/>
      <c r="F38" s="24"/>
      <c r="G38" s="77" t="str">
        <f>"(Ln "&amp;B30&amp;" + Ln "&amp;B34&amp;")"</f>
        <v>(Ln 10 + Ln 11)</v>
      </c>
      <c r="H38" s="26"/>
      <c r="I38" s="27">
        <f>+I30+I34+I36</f>
        <v>1423820532.6831055</v>
      </c>
      <c r="J38" s="16"/>
      <c r="K38" s="27">
        <f>+K30+K34+K36</f>
        <v>566177789.1626519</v>
      </c>
      <c r="L38" s="16"/>
      <c r="M38" s="27">
        <f>+M30+M34+M36</f>
        <v>204897530.82729763</v>
      </c>
      <c r="N38" s="15"/>
      <c r="O38" s="27">
        <f>+O30+O34+O36</f>
        <v>102067410.17721465</v>
      </c>
      <c r="P38" s="15"/>
      <c r="Q38" s="27">
        <f>+Q30+Q34+Q36</f>
        <v>7351873.2381632375</v>
      </c>
      <c r="R38" s="15"/>
      <c r="S38" s="27">
        <f>+S30+S34+S36</f>
        <v>521001452.87414181</v>
      </c>
      <c r="T38" s="15"/>
      <c r="U38" s="27">
        <f>+U30+U34+U36</f>
        <v>22324476.403636537</v>
      </c>
      <c r="W38" s="64"/>
      <c r="X38" s="65"/>
      <c r="Y38" s="65"/>
      <c r="Z38" s="65"/>
      <c r="AA38" s="65"/>
      <c r="AB38" s="65"/>
    </row>
    <row r="39" spans="1:28">
      <c r="B39" s="6"/>
      <c r="C39" s="7"/>
      <c r="D39" s="14"/>
      <c r="E39" s="5"/>
      <c r="G39" s="17"/>
      <c r="H39" s="4"/>
      <c r="I39" s="16"/>
      <c r="J39" s="4"/>
      <c r="L39" s="16"/>
      <c r="N39" s="16"/>
      <c r="P39" s="64"/>
      <c r="Q39" s="65"/>
      <c r="R39" s="65"/>
      <c r="S39" s="65"/>
      <c r="T39" s="65"/>
      <c r="U39" s="65"/>
    </row>
    <row r="40" spans="1:28" ht="15.75">
      <c r="A40" s="10" t="s">
        <v>18</v>
      </c>
      <c r="B40" s="13" t="s">
        <v>19</v>
      </c>
      <c r="C40" s="7"/>
      <c r="D40" s="5"/>
      <c r="E40" s="78" t="s">
        <v>12</v>
      </c>
      <c r="F40" s="5"/>
      <c r="G40" s="5"/>
      <c r="H40" s="5"/>
      <c r="I40" s="16"/>
      <c r="J40" s="5"/>
      <c r="K40" s="61"/>
      <c r="L40" s="68"/>
      <c r="M40" s="61"/>
      <c r="N40" s="68"/>
      <c r="P40" s="64"/>
      <c r="Q40" s="65"/>
      <c r="R40" s="65"/>
      <c r="S40" s="65"/>
      <c r="T40" s="65"/>
      <c r="U40" s="65"/>
    </row>
    <row r="41" spans="1:28">
      <c r="B41" s="6">
        <f>+B38+1</f>
        <v>13</v>
      </c>
      <c r="C41" s="7"/>
      <c r="D41" s="14" t="str">
        <f>""&amp;V1&amp;" AEP East Zone Network Service Peak Load (1 CP)"</f>
        <v>2026 AEP East Zone Network Service Peak Load (1 CP)</v>
      </c>
      <c r="E41" s="5"/>
      <c r="F41" s="17"/>
      <c r="G41" s="20"/>
      <c r="H41" s="4"/>
      <c r="I41" s="89">
        <v>23710.2</v>
      </c>
      <c r="J41" s="4" t="s">
        <v>20</v>
      </c>
      <c r="L41" s="16"/>
      <c r="N41" s="16"/>
      <c r="P41" s="64"/>
      <c r="Q41" s="65"/>
      <c r="R41" s="65"/>
      <c r="S41" s="65"/>
      <c r="T41" s="65"/>
      <c r="U41" s="65"/>
    </row>
    <row r="42" spans="1:28">
      <c r="B42" s="29"/>
      <c r="C42" s="14"/>
      <c r="D42" s="14"/>
      <c r="E42"/>
      <c r="F42"/>
      <c r="G42" s="30"/>
      <c r="H42"/>
      <c r="I42" s="31"/>
      <c r="J42"/>
      <c r="K42"/>
      <c r="L42"/>
      <c r="M42"/>
      <c r="N42"/>
      <c r="O42"/>
      <c r="P42" s="64"/>
      <c r="Q42" s="65"/>
      <c r="R42" s="65"/>
      <c r="S42" s="65"/>
      <c r="T42" s="65"/>
      <c r="U42" s="65"/>
    </row>
    <row r="43" spans="1:28">
      <c r="B43" s="6">
        <f>+B41+1</f>
        <v>14</v>
      </c>
      <c r="C43" s="14"/>
      <c r="D43" s="14" t="str">
        <f>"Annual Point-to-Point Rate in $/MW - Year"</f>
        <v>Annual Point-to-Point Rate in $/MW - Year</v>
      </c>
      <c r="E43" s="14"/>
      <c r="F43" s="14"/>
      <c r="G43" s="32" t="str">
        <f>"(Ln "&amp;B38&amp;" / Ln "&amp;B41&amp;")"</f>
        <v>(Ln 12 / Ln 13)</v>
      </c>
      <c r="H43" s="14"/>
      <c r="I43" s="1">
        <f>ROUND(+I38/I41,4)</f>
        <v>60050.970999999998</v>
      </c>
      <c r="J43" s="14"/>
      <c r="K43"/>
      <c r="L43"/>
      <c r="M43"/>
      <c r="N43"/>
      <c r="O43"/>
      <c r="P43" s="64"/>
      <c r="Q43" s="65"/>
      <c r="R43" s="65"/>
      <c r="S43" s="65"/>
      <c r="T43" s="65"/>
      <c r="U43" s="65"/>
    </row>
    <row r="44" spans="1:28">
      <c r="B44" s="6">
        <f t="shared" ref="B44:B49" si="0">+B43+1</f>
        <v>15</v>
      </c>
      <c r="C44" s="14"/>
      <c r="D44" s="14" t="str">
        <f>"Monthly Point-to-Point Rate in $/MW - Month"</f>
        <v>Monthly Point-to-Point Rate in $/MW - Month</v>
      </c>
      <c r="E44" s="14"/>
      <c r="F44" s="14"/>
      <c r="G44" s="32" t="str">
        <f>"(Ln "&amp;B43&amp;" / 12)"</f>
        <v>(Ln 14 / 12)</v>
      </c>
      <c r="H44" s="14"/>
      <c r="I44" s="1">
        <f>ROUND(+I$43/12,4)</f>
        <v>5004.2475999999997</v>
      </c>
      <c r="J44" s="14"/>
      <c r="K44"/>
      <c r="L44"/>
      <c r="M44"/>
      <c r="N44"/>
      <c r="O44"/>
      <c r="P44" s="64"/>
      <c r="Q44" s="65"/>
      <c r="R44" s="65"/>
      <c r="S44" s="65"/>
      <c r="T44" s="65"/>
      <c r="U44" s="65"/>
    </row>
    <row r="45" spans="1:28">
      <c r="B45" s="6">
        <f t="shared" si="0"/>
        <v>16</v>
      </c>
      <c r="C45" s="14"/>
      <c r="D45" s="14" t="str">
        <f>"Weekly Point-to-Point Rate in $/MW - Weekly"</f>
        <v>Weekly Point-to-Point Rate in $/MW - Weekly</v>
      </c>
      <c r="E45" s="14"/>
      <c r="F45" s="14"/>
      <c r="G45" s="32" t="str">
        <f>"(Ln "&amp;B43&amp;" / 52)"</f>
        <v>(Ln 14 / 52)</v>
      </c>
      <c r="H45" s="14"/>
      <c r="I45" s="1">
        <f>ROUND(+I43/52,4)</f>
        <v>1154.8263999999999</v>
      </c>
      <c r="J45" s="14"/>
      <c r="K45"/>
      <c r="L45"/>
      <c r="M45"/>
      <c r="N45"/>
      <c r="O45"/>
      <c r="P45" s="64"/>
      <c r="Q45" s="65"/>
      <c r="R45" s="65"/>
      <c r="S45" s="65"/>
      <c r="T45" s="65"/>
      <c r="U45" s="65"/>
    </row>
    <row r="46" spans="1:28">
      <c r="B46" s="6">
        <f t="shared" si="0"/>
        <v>17</v>
      </c>
      <c r="C46" s="14"/>
      <c r="D46" s="14" t="str">
        <f>"Daily On-Peak Point-to-Point Rate in $/MW - Day"</f>
        <v>Daily On-Peak Point-to-Point Rate in $/MW - Day</v>
      </c>
      <c r="E46" s="14"/>
      <c r="F46" s="14"/>
      <c r="G46" s="32" t="str">
        <f>"(Ln "&amp;B43&amp;" / 260)"</f>
        <v>(Ln 14 / 260)</v>
      </c>
      <c r="H46" s="14"/>
      <c r="I46" s="1">
        <f>ROUND(+I43/260,4)</f>
        <v>230.96530000000001</v>
      </c>
      <c r="J46" s="14"/>
      <c r="K46"/>
      <c r="L46"/>
      <c r="M46"/>
      <c r="N46"/>
      <c r="O46"/>
      <c r="P46" s="64"/>
      <c r="Q46" s="65"/>
      <c r="R46" s="65"/>
      <c r="S46" s="65"/>
      <c r="T46" s="65"/>
      <c r="U46" s="65"/>
    </row>
    <row r="47" spans="1:28">
      <c r="B47" s="6">
        <f t="shared" si="0"/>
        <v>18</v>
      </c>
      <c r="C47" s="14"/>
      <c r="D47" s="14" t="str">
        <f>"Daily Off-Peak Point-to-Point Rate in $/MW - Day"</f>
        <v>Daily Off-Peak Point-to-Point Rate in $/MW - Day</v>
      </c>
      <c r="E47" s="14"/>
      <c r="F47" s="14"/>
      <c r="G47" s="32" t="str">
        <f>"(Ln "&amp;B43&amp;" / 365)"</f>
        <v>(Ln 14 / 365)</v>
      </c>
      <c r="H47" s="14"/>
      <c r="I47" s="1">
        <f>ROUND(+I43/365,4)</f>
        <v>164.5232</v>
      </c>
      <c r="J47" s="14"/>
      <c r="K47"/>
      <c r="L47"/>
      <c r="M47"/>
      <c r="N47"/>
      <c r="O47"/>
      <c r="P47" s="64"/>
      <c r="Q47" s="65"/>
      <c r="R47" s="65"/>
      <c r="S47" s="65"/>
      <c r="T47" s="65"/>
      <c r="U47" s="65"/>
    </row>
    <row r="48" spans="1:28">
      <c r="B48" s="6">
        <f t="shared" si="0"/>
        <v>19</v>
      </c>
      <c r="C48" s="14"/>
      <c r="D48" s="14" t="str">
        <f>"Hourly On-Peak Point-to-Point Rate in $/MW - Hour"</f>
        <v>Hourly On-Peak Point-to-Point Rate in $/MW - Hour</v>
      </c>
      <c r="E48" s="14"/>
      <c r="F48" s="14"/>
      <c r="G48" s="32" t="str">
        <f>"(Ln "&amp;B43&amp;" / 4160)"</f>
        <v>(Ln 14 / 4160)</v>
      </c>
      <c r="H48" s="14"/>
      <c r="I48" s="1">
        <f>ROUND(+I43/4160,4)</f>
        <v>14.4353</v>
      </c>
      <c r="J48" s="14"/>
      <c r="K48"/>
      <c r="L48"/>
      <c r="M48"/>
      <c r="N48"/>
      <c r="O48"/>
      <c r="P48" s="64"/>
      <c r="Q48" s="65"/>
      <c r="R48" s="65"/>
      <c r="S48" s="65"/>
      <c r="T48" s="65"/>
      <c r="U48" s="65"/>
    </row>
    <row r="49" spans="1:28">
      <c r="B49" s="6">
        <f t="shared" si="0"/>
        <v>20</v>
      </c>
      <c r="C49" s="14"/>
      <c r="D49" s="14" t="str">
        <f>"Hourly Off-Peak Point-to-Point Rate in $/MW - Hour"</f>
        <v>Hourly Off-Peak Point-to-Point Rate in $/MW - Hour</v>
      </c>
      <c r="E49" s="14"/>
      <c r="F49" s="14"/>
      <c r="G49" s="32" t="str">
        <f>"(Ln "&amp;B43&amp;" / 8760)"</f>
        <v>(Ln 14 / 8760)</v>
      </c>
      <c r="H49" s="14"/>
      <c r="I49" s="1">
        <f>ROUND(+I43/8760,4)</f>
        <v>6.8551000000000002</v>
      </c>
      <c r="J49" s="14"/>
      <c r="K49"/>
      <c r="L49"/>
      <c r="M49"/>
      <c r="N49"/>
      <c r="O49"/>
      <c r="P49" s="64"/>
      <c r="Q49" s="65"/>
      <c r="R49" s="65"/>
      <c r="S49" s="65"/>
      <c r="T49" s="65"/>
      <c r="U49" s="65"/>
    </row>
    <row r="50" spans="1:28">
      <c r="G50" s="33"/>
      <c r="H50" s="4"/>
      <c r="J50" s="4"/>
      <c r="K50"/>
      <c r="L50"/>
      <c r="M50"/>
      <c r="N50"/>
      <c r="O50"/>
      <c r="P50"/>
      <c r="Q50"/>
      <c r="R50"/>
      <c r="S50"/>
      <c r="T50"/>
      <c r="U50"/>
      <c r="V50"/>
      <c r="W50" s="66"/>
      <c r="X50" s="67"/>
      <c r="Y50" s="67"/>
      <c r="Z50" s="67"/>
      <c r="AA50" s="67"/>
      <c r="AB50" s="67"/>
    </row>
    <row r="51" spans="1:28" ht="15.75">
      <c r="A51" s="10" t="s">
        <v>21</v>
      </c>
      <c r="B51" s="13" t="s">
        <v>33</v>
      </c>
      <c r="C51" s="7"/>
      <c r="D51" s="5"/>
      <c r="E51" s="7"/>
      <c r="F51" s="5"/>
      <c r="G51" s="7"/>
      <c r="H51" s="5"/>
      <c r="J51" s="5"/>
      <c r="L51" s="5"/>
    </row>
    <row r="52" spans="1:28">
      <c r="B52" s="34">
        <f>+B49+1</f>
        <v>21</v>
      </c>
      <c r="C52" s="14"/>
      <c r="D52" s="14" t="str">
        <f>"RTEP UPGRADE ATRR W/O INCENTIVES"</f>
        <v>RTEP UPGRADE ATRR W/O INCENTIVES</v>
      </c>
      <c r="G52" s="17" t="str">
        <f>"(Ln "&amp;B24&amp;")"</f>
        <v>(Ln 7)</v>
      </c>
      <c r="H52" s="14"/>
      <c r="I52" s="35">
        <f t="shared" ref="I52:I54" si="1">SUM(K52,M52,O52,Q52,S52,U52)</f>
        <v>46089033.019732691</v>
      </c>
      <c r="J52" s="14"/>
      <c r="K52" s="36">
        <f>K24</f>
        <v>29648267.104692813</v>
      </c>
      <c r="L52" s="14"/>
      <c r="M52" s="36">
        <f>M24</f>
        <v>7422278.4356108131</v>
      </c>
      <c r="N52" s="31"/>
      <c r="O52" s="36">
        <f>O24</f>
        <v>0</v>
      </c>
      <c r="P52" s="31"/>
      <c r="Q52" s="36">
        <f>Q24</f>
        <v>0</v>
      </c>
      <c r="R52" s="31"/>
      <c r="S52" s="36">
        <f>S24</f>
        <v>8843525.4075431358</v>
      </c>
      <c r="T52" s="31"/>
      <c r="U52" s="36">
        <f>U24</f>
        <v>174962.07188592575</v>
      </c>
      <c r="Y52"/>
      <c r="AA52"/>
    </row>
    <row r="53" spans="1:28">
      <c r="B53" s="34">
        <f>+B52+1</f>
        <v>22</v>
      </c>
      <c r="C53" s="14"/>
      <c r="D53" s="1" t="s">
        <v>37</v>
      </c>
      <c r="G53" s="20" t="str">
        <f>"(Worksheet J)"</f>
        <v>(Worksheet J)</v>
      </c>
      <c r="H53" s="14"/>
      <c r="I53" s="35">
        <f t="shared" si="1"/>
        <v>0</v>
      </c>
      <c r="J53" s="14"/>
      <c r="K53" s="18">
        <v>0</v>
      </c>
      <c r="L53" s="14"/>
      <c r="M53" s="18">
        <v>0</v>
      </c>
      <c r="N53" s="31"/>
      <c r="O53" s="18">
        <v>0</v>
      </c>
      <c r="P53" s="31"/>
      <c r="Q53" s="18">
        <v>0</v>
      </c>
      <c r="R53" s="31"/>
      <c r="S53" s="18">
        <v>0</v>
      </c>
      <c r="T53" s="31"/>
      <c r="U53" s="18">
        <v>0</v>
      </c>
    </row>
    <row r="54" spans="1:28" ht="15.75" thickBot="1">
      <c r="B54" s="34">
        <f>+B53+1</f>
        <v>23</v>
      </c>
      <c r="C54" s="14"/>
      <c r="D54" s="1" t="s">
        <v>48</v>
      </c>
      <c r="G54" s="17" t="s">
        <v>54</v>
      </c>
      <c r="H54" s="14"/>
      <c r="I54" s="35">
        <f t="shared" si="1"/>
        <v>-601705.86457133153</v>
      </c>
      <c r="J54" s="14"/>
      <c r="K54" s="70">
        <v>853651.3021961404</v>
      </c>
      <c r="L54" s="36"/>
      <c r="M54" s="71">
        <v>-1513833.1463470568</v>
      </c>
      <c r="N54" s="35"/>
      <c r="O54" s="71">
        <v>0</v>
      </c>
      <c r="P54" s="35"/>
      <c r="Q54" s="71">
        <v>0</v>
      </c>
      <c r="R54" s="35"/>
      <c r="S54" s="71">
        <v>65918.677433401113</v>
      </c>
      <c r="T54" s="35"/>
      <c r="U54" s="71">
        <v>-7442.6978538162211</v>
      </c>
    </row>
    <row r="55" spans="1:28" ht="16.5" thickBot="1">
      <c r="B55" s="34">
        <f>+B54+1</f>
        <v>24</v>
      </c>
      <c r="C55" s="14"/>
      <c r="D55" s="49" t="s">
        <v>56</v>
      </c>
      <c r="E55" s="24"/>
      <c r="F55" s="24"/>
      <c r="G55" s="37"/>
      <c r="H55" s="37"/>
      <c r="I55" s="38">
        <f>+I52+I53+I54</f>
        <v>45487327.155161358</v>
      </c>
      <c r="J55" s="14"/>
      <c r="K55" s="39">
        <f>+K52+K53+K54</f>
        <v>30501918.406888954</v>
      </c>
      <c r="L55" s="14"/>
      <c r="M55" s="39">
        <f>+M52+M53+M54</f>
        <v>5908445.289263756</v>
      </c>
      <c r="N55" s="31"/>
      <c r="O55" s="39">
        <f>+O52+O53+O54</f>
        <v>0</v>
      </c>
      <c r="P55" s="31"/>
      <c r="Q55" s="39">
        <f>+Q52+Q53+Q54</f>
        <v>0</v>
      </c>
      <c r="R55" s="31"/>
      <c r="S55" s="39">
        <f>+S52+S53+S54</f>
        <v>8909444.0849765372</v>
      </c>
      <c r="T55" s="31"/>
      <c r="U55" s="39">
        <f>+U52+U53+U54</f>
        <v>167519.37403210954</v>
      </c>
    </row>
    <row r="56" spans="1:28">
      <c r="B56" s="29"/>
      <c r="C56" s="14"/>
      <c r="D56" s="14"/>
      <c r="E56" s="14"/>
      <c r="F56" s="14"/>
      <c r="G56" s="14"/>
      <c r="H56" s="14"/>
      <c r="I56" s="31"/>
      <c r="J56" s="14"/>
      <c r="K56" s="14"/>
      <c r="L56" s="14"/>
      <c r="M56" s="14"/>
      <c r="N56" s="31"/>
      <c r="O56" s="14"/>
      <c r="P56" s="31"/>
      <c r="Q56" s="14"/>
      <c r="R56" s="31"/>
      <c r="S56" s="14"/>
      <c r="T56" s="31"/>
      <c r="U56" s="14"/>
    </row>
    <row r="57" spans="1:28">
      <c r="B57" s="29"/>
      <c r="C57" s="14"/>
      <c r="D57" s="14" t="s">
        <v>12</v>
      </c>
      <c r="E57" s="40" t="s">
        <v>12</v>
      </c>
      <c r="F57" s="14"/>
      <c r="G57" s="14"/>
      <c r="H57" s="14"/>
      <c r="I57" s="31"/>
      <c r="J57" s="14"/>
      <c r="K57" s="14"/>
      <c r="L57" s="14"/>
      <c r="M57" s="14"/>
      <c r="N57" s="31"/>
      <c r="O57" s="14"/>
      <c r="P57" s="31"/>
      <c r="Q57" s="14"/>
      <c r="R57" s="31"/>
      <c r="S57" s="14"/>
      <c r="T57" s="31"/>
      <c r="U57" s="14"/>
    </row>
    <row r="58" spans="1:28">
      <c r="B58" s="29"/>
      <c r="C58" s="14"/>
      <c r="D58" s="14" t="s">
        <v>52</v>
      </c>
      <c r="E58" s="40" t="s">
        <v>12</v>
      </c>
      <c r="F58" s="14"/>
      <c r="G58" s="14"/>
      <c r="H58" s="14"/>
      <c r="I58" s="41"/>
      <c r="J58" s="14"/>
      <c r="K58" s="14"/>
      <c r="L58" s="14"/>
      <c r="M58" s="14"/>
      <c r="N58" s="31"/>
      <c r="O58" s="14"/>
      <c r="P58" s="31"/>
      <c r="Q58" s="14"/>
      <c r="R58" s="31"/>
      <c r="S58" s="14"/>
      <c r="T58" s="31"/>
      <c r="U58" s="14"/>
    </row>
    <row r="59" spans="1:28">
      <c r="B59" s="29"/>
      <c r="C59" s="14"/>
      <c r="D59" s="14"/>
      <c r="E59" s="14"/>
      <c r="F59" s="14"/>
      <c r="G59" s="42" t="s">
        <v>12</v>
      </c>
      <c r="H59" s="14"/>
      <c r="I59" s="31"/>
      <c r="J59" s="14"/>
      <c r="K59" s="14"/>
      <c r="L59" s="14"/>
      <c r="M59" s="14"/>
      <c r="N59" s="31"/>
      <c r="O59" s="14"/>
      <c r="P59" s="31"/>
      <c r="Q59" s="14"/>
      <c r="R59" s="31"/>
      <c r="S59" s="14"/>
      <c r="T59" s="31"/>
      <c r="U59" s="14"/>
    </row>
    <row r="60" spans="1:28">
      <c r="B60" s="43"/>
      <c r="C60" s="5"/>
      <c r="D60" s="5"/>
      <c r="E60" s="5"/>
      <c r="F60" s="5"/>
      <c r="G60" s="5"/>
      <c r="H60" s="5"/>
      <c r="I60" s="31"/>
      <c r="J60" s="5"/>
      <c r="K60" s="5"/>
      <c r="L60" s="5"/>
      <c r="M60" s="5"/>
      <c r="N60" s="31"/>
      <c r="O60" s="5"/>
      <c r="P60" s="31"/>
      <c r="Q60" s="5"/>
      <c r="R60" s="31"/>
      <c r="S60" s="5"/>
      <c r="T60" s="31"/>
      <c r="U60" s="5"/>
    </row>
    <row r="61" spans="1:28">
      <c r="B61" s="43"/>
      <c r="C61" s="5"/>
      <c r="D61" s="5"/>
      <c r="E61" s="5"/>
      <c r="F61" s="5"/>
      <c r="G61" s="5"/>
      <c r="H61" s="5"/>
      <c r="I61" s="31"/>
      <c r="J61" s="5"/>
      <c r="K61" s="5"/>
      <c r="L61" s="5"/>
      <c r="M61" s="5"/>
      <c r="N61" s="31"/>
      <c r="O61" s="5"/>
      <c r="P61" s="31"/>
      <c r="Q61" s="5"/>
      <c r="R61" s="31"/>
      <c r="S61" s="5"/>
      <c r="T61" s="31"/>
      <c r="U61" s="5"/>
    </row>
    <row r="62" spans="1:28">
      <c r="B62" s="43"/>
      <c r="C62" s="5" t="s">
        <v>12</v>
      </c>
      <c r="D62" s="5" t="s">
        <v>12</v>
      </c>
      <c r="E62" s="5"/>
      <c r="F62" s="5"/>
      <c r="G62" s="5"/>
      <c r="H62" s="5"/>
      <c r="I62" s="31"/>
      <c r="J62" s="5"/>
      <c r="K62" s="5"/>
      <c r="L62" s="5"/>
      <c r="M62" s="31"/>
      <c r="N62" s="31"/>
      <c r="O62" s="31"/>
      <c r="P62" s="31"/>
      <c r="Q62" s="31"/>
      <c r="R62" s="31"/>
      <c r="S62" s="31"/>
      <c r="T62" s="31"/>
      <c r="U62" s="31"/>
    </row>
    <row r="63" spans="1:28">
      <c r="B63" s="43"/>
      <c r="C63" s="5"/>
      <c r="D63" s="5" t="s">
        <v>12</v>
      </c>
      <c r="E63" s="5"/>
      <c r="F63" s="5"/>
      <c r="G63" s="5"/>
      <c r="H63" s="5"/>
      <c r="I63" s="31"/>
      <c r="J63" s="5"/>
      <c r="K63" s="5"/>
      <c r="L63" s="5"/>
      <c r="M63" s="31"/>
      <c r="N63" s="31"/>
      <c r="O63" s="31"/>
      <c r="P63" s="31"/>
      <c r="Q63" s="31"/>
      <c r="R63" s="31"/>
      <c r="S63" s="31"/>
      <c r="T63" s="31"/>
      <c r="U63" s="31"/>
    </row>
    <row r="64" spans="1:28">
      <c r="B64" s="43"/>
      <c r="C64" s="5"/>
      <c r="D64" s="5" t="s">
        <v>12</v>
      </c>
      <c r="E64" s="5"/>
      <c r="F64" s="5"/>
      <c r="G64" s="5"/>
      <c r="H64" s="5"/>
      <c r="I64" s="31"/>
      <c r="J64" s="5"/>
      <c r="K64" s="5"/>
      <c r="L64" s="5"/>
      <c r="M64" s="31"/>
      <c r="N64" s="31"/>
      <c r="O64" s="31"/>
      <c r="P64" s="31"/>
      <c r="Q64" s="31"/>
      <c r="R64" s="31"/>
      <c r="S64" s="31"/>
      <c r="T64" s="31"/>
      <c r="U64" s="31"/>
    </row>
    <row r="65" spans="2:21">
      <c r="B65" s="43"/>
      <c r="C65" s="5"/>
      <c r="D65" s="5" t="s">
        <v>12</v>
      </c>
      <c r="E65" s="5"/>
      <c r="F65" s="5"/>
      <c r="G65" s="5"/>
      <c r="H65" s="5"/>
      <c r="I65" s="31"/>
      <c r="J65" s="5"/>
      <c r="K65" s="5"/>
      <c r="L65" s="5"/>
      <c r="M65" s="31"/>
      <c r="N65" s="31"/>
      <c r="O65" s="31"/>
      <c r="P65" s="31"/>
      <c r="Q65" s="31"/>
      <c r="R65" s="31"/>
      <c r="S65" s="31"/>
      <c r="T65" s="31"/>
      <c r="U65" s="31"/>
    </row>
    <row r="66" spans="2:21">
      <c r="B66" s="43"/>
      <c r="C66" s="5"/>
      <c r="D66" s="5" t="s">
        <v>12</v>
      </c>
      <c r="E66" s="5"/>
      <c r="F66" s="5"/>
      <c r="G66" s="5"/>
      <c r="H66" s="5"/>
      <c r="I66" s="31"/>
      <c r="J66" s="5"/>
      <c r="K66" s="5"/>
      <c r="L66" s="5"/>
      <c r="M66" s="31"/>
      <c r="N66" s="31"/>
      <c r="O66" s="31"/>
      <c r="P66" s="31"/>
      <c r="Q66" s="31"/>
      <c r="R66" s="31"/>
      <c r="S66" s="31"/>
      <c r="T66" s="31"/>
      <c r="U66" s="31"/>
    </row>
    <row r="67" spans="2:21">
      <c r="B67" s="44"/>
      <c r="C67" s="31"/>
      <c r="D67" s="31" t="s">
        <v>60</v>
      </c>
      <c r="E67" s="31"/>
      <c r="F67" s="31"/>
      <c r="G67" s="31"/>
      <c r="H67" s="31"/>
      <c r="I67" s="31"/>
      <c r="J67" s="31"/>
      <c r="K67" s="31"/>
      <c r="L67" s="31"/>
      <c r="M67" s="31"/>
      <c r="N67" s="31"/>
      <c r="O67" s="31"/>
      <c r="P67" s="31"/>
      <c r="Q67" s="31"/>
      <c r="R67" s="31"/>
      <c r="S67" s="31"/>
      <c r="T67" s="31"/>
      <c r="U67" s="31"/>
    </row>
    <row r="68" spans="2:21">
      <c r="B68" s="44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  <c r="U68" s="31"/>
    </row>
    <row r="69" spans="2:21">
      <c r="B69" s="44"/>
      <c r="C69" s="31"/>
      <c r="D69" s="31"/>
      <c r="E69" s="31"/>
      <c r="F69" s="31"/>
      <c r="G69" s="31"/>
      <c r="H69" s="31"/>
      <c r="I69" s="31"/>
      <c r="J69" s="31"/>
      <c r="K69" s="31"/>
      <c r="L69" s="31"/>
      <c r="M69" s="31"/>
      <c r="N69" s="31"/>
      <c r="O69" s="31"/>
      <c r="P69" s="31"/>
      <c r="Q69" s="31"/>
      <c r="R69" s="31"/>
      <c r="S69" s="31"/>
      <c r="T69" s="31"/>
      <c r="U69" s="31"/>
    </row>
    <row r="70" spans="2:21">
      <c r="B70" s="44"/>
      <c r="C70" s="31"/>
      <c r="D70" s="31"/>
      <c r="E70" s="31"/>
      <c r="F70" s="31"/>
      <c r="G70" s="31"/>
      <c r="H70" s="31"/>
      <c r="I70" s="31"/>
      <c r="J70" s="31"/>
      <c r="K70" s="31"/>
      <c r="L70" s="31"/>
      <c r="M70" s="31"/>
      <c r="N70" s="31"/>
      <c r="O70" s="31"/>
      <c r="P70" s="31"/>
      <c r="Q70" s="31"/>
      <c r="R70" s="31"/>
      <c r="S70" s="31"/>
      <c r="T70" s="31"/>
      <c r="U70" s="31"/>
    </row>
    <row r="71" spans="2:21">
      <c r="B71" s="44"/>
      <c r="C71" s="31"/>
      <c r="D71" s="31"/>
      <c r="E71" s="31"/>
      <c r="F71" s="31"/>
      <c r="G71" s="31"/>
      <c r="H71" s="31"/>
      <c r="I71" s="31"/>
      <c r="J71" s="31"/>
      <c r="K71" s="31"/>
      <c r="L71" s="31"/>
      <c r="M71" s="31"/>
      <c r="N71" s="31"/>
      <c r="O71" s="31"/>
      <c r="P71" s="31"/>
      <c r="Q71" s="31"/>
      <c r="R71" s="31"/>
      <c r="S71" s="31"/>
      <c r="T71" s="31"/>
      <c r="U71" s="31"/>
    </row>
    <row r="72" spans="2:21">
      <c r="B72" s="44"/>
      <c r="C72" s="31"/>
      <c r="D72" s="31"/>
      <c r="E72" s="31"/>
      <c r="F72" s="31"/>
      <c r="G72" s="31"/>
      <c r="H72" s="31"/>
      <c r="I72" s="31"/>
      <c r="J72" s="31"/>
      <c r="K72" s="31"/>
      <c r="L72" s="31"/>
      <c r="M72" s="31"/>
      <c r="N72" s="31"/>
      <c r="O72" s="31"/>
      <c r="P72" s="31"/>
      <c r="Q72" s="31"/>
      <c r="R72" s="31"/>
      <c r="S72" s="31"/>
      <c r="T72" s="31"/>
      <c r="U72" s="31"/>
    </row>
    <row r="73" spans="2:21">
      <c r="B73" s="44"/>
      <c r="C73" s="31"/>
      <c r="D73" s="31"/>
      <c r="E73" s="31"/>
      <c r="F73" s="31"/>
      <c r="G73" s="31"/>
      <c r="H73" s="31"/>
      <c r="I73" s="31"/>
      <c r="J73" s="31"/>
      <c r="K73" s="31"/>
      <c r="L73" s="31"/>
      <c r="M73" s="31"/>
      <c r="N73" s="31"/>
      <c r="O73" s="31"/>
      <c r="P73" s="31"/>
      <c r="Q73" s="31"/>
      <c r="R73" s="31"/>
      <c r="S73" s="31"/>
      <c r="T73" s="31"/>
      <c r="U73" s="31"/>
    </row>
    <row r="74" spans="2:21">
      <c r="B74" s="44"/>
      <c r="C74" s="31"/>
      <c r="D74" s="31"/>
      <c r="E74" s="31"/>
      <c r="F74" s="31"/>
      <c r="G74" s="31"/>
      <c r="H74" s="31"/>
      <c r="I74" s="31"/>
      <c r="J74" s="31"/>
      <c r="K74" s="31"/>
      <c r="L74" s="31"/>
      <c r="M74" s="31"/>
      <c r="N74" s="31"/>
      <c r="O74" s="31"/>
      <c r="P74" s="31"/>
      <c r="Q74" s="31"/>
      <c r="R74" s="31"/>
      <c r="S74" s="31"/>
      <c r="T74" s="31"/>
      <c r="U74" s="31"/>
    </row>
    <row r="75" spans="2:21">
      <c r="B75" s="44"/>
      <c r="C75" s="31"/>
      <c r="D75" s="31"/>
      <c r="E75" s="31"/>
      <c r="F75" s="31"/>
      <c r="G75" s="31"/>
      <c r="H75" s="31"/>
      <c r="I75" s="31"/>
      <c r="J75" s="31"/>
      <c r="K75" s="31"/>
      <c r="L75" s="31"/>
      <c r="M75" s="31"/>
      <c r="N75" s="31"/>
      <c r="O75" s="31"/>
      <c r="P75" s="31"/>
      <c r="Q75" s="31"/>
      <c r="R75" s="31"/>
      <c r="S75" s="31"/>
      <c r="T75" s="31"/>
      <c r="U75" s="31"/>
    </row>
    <row r="76" spans="2:21">
      <c r="B76" s="44"/>
      <c r="C76" s="31"/>
      <c r="D76" s="31"/>
      <c r="E76" s="31"/>
      <c r="F76" s="31"/>
      <c r="G76" s="31"/>
      <c r="H76" s="31"/>
      <c r="I76" s="31"/>
      <c r="J76" s="31"/>
      <c r="K76" s="31"/>
      <c r="L76" s="31"/>
      <c r="M76" s="31"/>
      <c r="N76" s="31"/>
      <c r="O76" s="31"/>
      <c r="P76" s="31"/>
      <c r="Q76" s="31"/>
      <c r="R76" s="31"/>
      <c r="S76" s="31"/>
      <c r="T76" s="31"/>
      <c r="U76" s="31"/>
    </row>
    <row r="77" spans="2:21">
      <c r="B77" s="44"/>
      <c r="C77" s="31"/>
      <c r="D77" s="31"/>
      <c r="E77" s="31"/>
      <c r="F77" s="31"/>
      <c r="G77" s="31"/>
      <c r="H77" s="31"/>
      <c r="I77" s="31"/>
      <c r="J77" s="31"/>
      <c r="K77" s="31"/>
      <c r="L77" s="31"/>
      <c r="M77" s="31"/>
      <c r="N77" s="31"/>
      <c r="O77" s="31"/>
      <c r="P77" s="31"/>
      <c r="Q77" s="31"/>
      <c r="R77" s="31"/>
      <c r="S77" s="31"/>
      <c r="T77" s="31"/>
      <c r="U77" s="31"/>
    </row>
    <row r="78" spans="2:21">
      <c r="B78" s="44"/>
      <c r="C78" s="31"/>
      <c r="D78" s="31"/>
      <c r="E78" s="31"/>
      <c r="F78" s="31"/>
      <c r="G78" s="31"/>
      <c r="H78" s="31"/>
      <c r="I78" s="31"/>
      <c r="J78" s="31"/>
      <c r="K78" s="31"/>
      <c r="L78" s="31"/>
      <c r="M78" s="31"/>
      <c r="N78" s="31"/>
      <c r="O78" s="31"/>
      <c r="P78" s="31"/>
      <c r="Q78" s="31"/>
      <c r="R78" s="31"/>
      <c r="S78" s="31"/>
      <c r="T78" s="31"/>
      <c r="U78" s="31"/>
    </row>
    <row r="79" spans="2:21">
      <c r="B79" s="44"/>
      <c r="C79" s="31"/>
      <c r="D79" s="31"/>
      <c r="E79" s="31"/>
      <c r="F79" s="31"/>
      <c r="G79" s="31"/>
      <c r="H79" s="31"/>
      <c r="I79" s="31"/>
      <c r="J79" s="31"/>
      <c r="K79" s="31"/>
      <c r="L79" s="31"/>
      <c r="M79" s="31"/>
      <c r="N79" s="31"/>
      <c r="O79" s="31"/>
      <c r="P79" s="31"/>
      <c r="Q79" s="31"/>
      <c r="R79" s="31"/>
      <c r="S79" s="31"/>
      <c r="T79" s="31"/>
      <c r="U79" s="31"/>
    </row>
    <row r="80" spans="2:21">
      <c r="B80" s="44"/>
      <c r="C80" s="31"/>
      <c r="D80" s="31"/>
      <c r="E80" s="31"/>
      <c r="F80" s="31"/>
      <c r="G80" s="31"/>
      <c r="H80" s="31"/>
      <c r="I80" s="31"/>
      <c r="J80" s="31"/>
      <c r="K80" s="31"/>
      <c r="L80" s="31"/>
      <c r="M80" s="31"/>
      <c r="N80" s="31"/>
      <c r="O80" s="31"/>
      <c r="P80" s="31"/>
      <c r="Q80" s="31"/>
      <c r="R80" s="31"/>
      <c r="S80" s="31"/>
      <c r="T80" s="31"/>
      <c r="U80" s="31"/>
    </row>
    <row r="81" spans="2:21">
      <c r="B81" s="44"/>
      <c r="C81" s="31"/>
      <c r="D81" s="31"/>
      <c r="E81" s="31"/>
      <c r="F81" s="31"/>
      <c r="G81" s="31"/>
      <c r="H81" s="31"/>
      <c r="I81" s="31"/>
      <c r="J81" s="31"/>
      <c r="K81" s="31"/>
      <c r="L81" s="31"/>
      <c r="M81" s="31"/>
      <c r="N81" s="31"/>
      <c r="O81" s="31"/>
      <c r="P81" s="31"/>
      <c r="Q81" s="31"/>
      <c r="R81" s="31"/>
      <c r="S81" s="31"/>
      <c r="T81" s="31"/>
      <c r="U81" s="31"/>
    </row>
    <row r="82" spans="2:21">
      <c r="B82" s="44"/>
      <c r="C82" s="31"/>
      <c r="D82" s="31"/>
      <c r="E82" s="31"/>
      <c r="F82" s="31"/>
      <c r="G82" s="31"/>
      <c r="H82" s="31"/>
      <c r="I82" s="31"/>
      <c r="J82" s="31"/>
      <c r="K82" s="31"/>
      <c r="L82" s="31"/>
      <c r="M82" s="31"/>
      <c r="N82" s="31"/>
      <c r="O82" s="31"/>
      <c r="P82" s="31"/>
      <c r="Q82" s="31"/>
      <c r="R82" s="31"/>
      <c r="S82" s="31"/>
      <c r="T82" s="31"/>
      <c r="U82" s="31"/>
    </row>
    <row r="83" spans="2:21">
      <c r="B83" s="44"/>
      <c r="C83" s="31"/>
      <c r="D83" s="31"/>
      <c r="E83" s="31"/>
      <c r="F83" s="31"/>
      <c r="G83" s="31"/>
      <c r="H83" s="31"/>
      <c r="I83" s="31"/>
      <c r="J83" s="31"/>
      <c r="K83" s="31"/>
      <c r="L83" s="31"/>
      <c r="M83" s="31"/>
      <c r="N83" s="31"/>
      <c r="O83" s="31"/>
      <c r="P83" s="31"/>
      <c r="Q83" s="31"/>
      <c r="R83" s="31"/>
      <c r="S83" s="31"/>
      <c r="T83" s="31"/>
      <c r="U83" s="31"/>
    </row>
    <row r="84" spans="2:21">
      <c r="B84" s="44"/>
      <c r="C84" s="31"/>
      <c r="D84" s="31"/>
      <c r="E84" s="31"/>
      <c r="F84" s="31"/>
      <c r="G84" s="31"/>
      <c r="H84" s="31"/>
      <c r="I84" s="31"/>
      <c r="J84" s="31"/>
      <c r="K84" s="31"/>
      <c r="L84" s="31"/>
      <c r="M84" s="31"/>
      <c r="N84" s="31"/>
      <c r="O84" s="31"/>
      <c r="P84" s="31"/>
      <c r="Q84" s="31"/>
      <c r="R84" s="31"/>
      <c r="S84" s="31"/>
      <c r="T84" s="31"/>
      <c r="U84" s="31"/>
    </row>
    <row r="85" spans="2:21">
      <c r="B85" s="44"/>
      <c r="C85" s="31"/>
      <c r="D85" s="31"/>
      <c r="E85" s="31"/>
      <c r="F85" s="31"/>
      <c r="G85" s="31"/>
      <c r="H85" s="31"/>
      <c r="I85" s="31"/>
      <c r="J85" s="31"/>
      <c r="K85" s="31"/>
      <c r="L85" s="31"/>
      <c r="M85" s="31"/>
      <c r="N85" s="31"/>
      <c r="O85" s="31"/>
      <c r="P85" s="31"/>
      <c r="Q85" s="31"/>
      <c r="R85" s="31"/>
      <c r="S85" s="31"/>
      <c r="T85" s="31"/>
      <c r="U85" s="31"/>
    </row>
    <row r="86" spans="2:21">
      <c r="B86" s="44"/>
      <c r="C86" s="31"/>
      <c r="D86" s="31"/>
      <c r="E86" s="31"/>
      <c r="F86" s="31"/>
      <c r="G86" s="31"/>
      <c r="H86" s="31"/>
      <c r="I86" s="31"/>
      <c r="J86" s="31"/>
      <c r="K86" s="31"/>
      <c r="L86" s="31"/>
      <c r="M86" s="31"/>
      <c r="N86" s="31"/>
      <c r="O86" s="31"/>
      <c r="P86" s="31"/>
      <c r="Q86" s="31"/>
      <c r="R86" s="31"/>
      <c r="S86" s="31"/>
      <c r="T86" s="31"/>
      <c r="U86" s="31"/>
    </row>
    <row r="87" spans="2:21">
      <c r="B87" s="44"/>
      <c r="C87" s="31"/>
      <c r="D87" s="31"/>
      <c r="E87" s="31"/>
      <c r="F87" s="31"/>
      <c r="G87" s="31"/>
      <c r="H87" s="31"/>
      <c r="I87" s="31"/>
      <c r="J87" s="31"/>
      <c r="K87" s="31"/>
      <c r="L87" s="31"/>
      <c r="M87" s="31"/>
      <c r="N87" s="31"/>
      <c r="O87" s="31"/>
      <c r="P87" s="31"/>
      <c r="Q87" s="31"/>
      <c r="R87" s="31"/>
      <c r="S87" s="31"/>
      <c r="T87" s="31"/>
      <c r="U87" s="31"/>
    </row>
    <row r="88" spans="2:21">
      <c r="B88" s="44"/>
      <c r="C88" s="31"/>
      <c r="D88" s="31"/>
      <c r="E88" s="31"/>
      <c r="F88" s="31"/>
      <c r="G88" s="31"/>
      <c r="H88" s="31"/>
      <c r="I88" s="31"/>
      <c r="J88" s="31"/>
      <c r="K88" s="31"/>
      <c r="L88" s="31"/>
      <c r="M88" s="31"/>
      <c r="N88" s="31"/>
      <c r="O88" s="31"/>
      <c r="P88" s="31"/>
      <c r="Q88" s="31"/>
      <c r="R88" s="31"/>
      <c r="S88" s="31"/>
      <c r="T88" s="31"/>
      <c r="U88" s="31"/>
    </row>
    <row r="89" spans="2:21">
      <c r="B89" s="44"/>
      <c r="C89" s="31"/>
      <c r="D89" s="31"/>
      <c r="E89" s="31"/>
      <c r="F89" s="31"/>
      <c r="G89" s="31"/>
      <c r="H89" s="31"/>
      <c r="I89" s="31"/>
      <c r="J89" s="31"/>
      <c r="K89" s="31"/>
      <c r="L89" s="31"/>
      <c r="M89" s="31"/>
      <c r="N89" s="31"/>
      <c r="O89" s="31"/>
      <c r="P89" s="31"/>
      <c r="Q89" s="31"/>
      <c r="R89" s="31"/>
      <c r="S89" s="31"/>
      <c r="T89" s="31"/>
      <c r="U89" s="31"/>
    </row>
    <row r="90" spans="2:21">
      <c r="B90" s="44"/>
      <c r="C90" s="31"/>
      <c r="D90" s="31"/>
      <c r="E90" s="31"/>
      <c r="F90" s="31"/>
      <c r="G90" s="31"/>
      <c r="H90" s="31"/>
      <c r="I90" s="31"/>
      <c r="J90" s="31"/>
      <c r="K90" s="31"/>
      <c r="L90" s="31"/>
      <c r="M90" s="31"/>
      <c r="N90" s="31"/>
      <c r="O90" s="31"/>
      <c r="P90" s="31"/>
      <c r="Q90" s="31"/>
      <c r="R90" s="31"/>
      <c r="S90" s="31"/>
      <c r="T90" s="31"/>
      <c r="U90" s="31"/>
    </row>
    <row r="91" spans="2:21">
      <c r="B91" s="44"/>
      <c r="C91" s="31"/>
      <c r="D91" s="31"/>
      <c r="E91" s="31"/>
      <c r="F91" s="31"/>
      <c r="G91" s="31"/>
      <c r="H91" s="31"/>
      <c r="I91" s="31"/>
      <c r="J91" s="31"/>
      <c r="K91" s="31"/>
      <c r="L91" s="31"/>
      <c r="M91" s="31"/>
      <c r="N91" s="31"/>
      <c r="O91" s="31"/>
      <c r="P91" s="31"/>
      <c r="Q91" s="31"/>
      <c r="R91" s="31"/>
      <c r="S91" s="31"/>
      <c r="T91" s="31"/>
      <c r="U91" s="31"/>
    </row>
    <row r="92" spans="2:21">
      <c r="B92" s="44"/>
      <c r="C92" s="31"/>
      <c r="D92" s="31"/>
      <c r="E92" s="31"/>
      <c r="F92" s="31"/>
      <c r="G92" s="31"/>
      <c r="H92" s="31"/>
      <c r="I92" s="31"/>
      <c r="J92" s="31"/>
      <c r="K92" s="31"/>
      <c r="L92" s="31"/>
      <c r="M92" s="31"/>
      <c r="N92" s="31"/>
      <c r="O92" s="31"/>
      <c r="P92" s="31"/>
      <c r="Q92" s="31"/>
      <c r="R92" s="31"/>
      <c r="S92" s="31"/>
      <c r="T92" s="31"/>
      <c r="U92" s="31"/>
    </row>
    <row r="93" spans="2:21">
      <c r="B93" s="44"/>
      <c r="C93" s="31"/>
      <c r="D93" s="31"/>
      <c r="E93" s="31"/>
      <c r="F93" s="31"/>
      <c r="G93" s="31"/>
      <c r="H93" s="31"/>
      <c r="I93" s="31"/>
      <c r="J93" s="31"/>
      <c r="K93" s="31"/>
      <c r="L93" s="31"/>
      <c r="M93" s="31"/>
      <c r="N93" s="31"/>
      <c r="O93" s="31"/>
      <c r="P93" s="31"/>
      <c r="Q93" s="31"/>
      <c r="R93" s="31"/>
      <c r="S93" s="31"/>
      <c r="T93" s="31"/>
      <c r="U93" s="31"/>
    </row>
    <row r="94" spans="2:21">
      <c r="B94" s="44"/>
      <c r="C94" s="31"/>
      <c r="D94" s="31"/>
      <c r="E94" s="31"/>
      <c r="F94" s="31"/>
      <c r="G94" s="31"/>
      <c r="H94" s="31"/>
      <c r="I94" s="31"/>
      <c r="J94" s="31"/>
      <c r="K94" s="31"/>
      <c r="L94" s="31"/>
      <c r="M94" s="31"/>
      <c r="N94" s="31"/>
      <c r="O94" s="31"/>
      <c r="P94" s="31"/>
      <c r="Q94" s="31"/>
      <c r="R94" s="31"/>
      <c r="S94" s="31"/>
      <c r="T94" s="31"/>
      <c r="U94" s="31"/>
    </row>
    <row r="95" spans="2:21">
      <c r="B95" s="44"/>
      <c r="C95" s="31"/>
      <c r="D95" s="31"/>
      <c r="E95" s="31"/>
      <c r="F95" s="31"/>
      <c r="G95" s="31"/>
      <c r="H95" s="31"/>
      <c r="I95" s="31"/>
      <c r="J95" s="31"/>
      <c r="K95" s="31"/>
      <c r="L95" s="31"/>
      <c r="M95" s="31"/>
      <c r="N95" s="31"/>
      <c r="O95" s="31"/>
      <c r="P95" s="31"/>
      <c r="Q95" s="31"/>
      <c r="R95" s="31"/>
      <c r="S95" s="31"/>
      <c r="T95" s="31"/>
      <c r="U95" s="31"/>
    </row>
    <row r="96" spans="2:21">
      <c r="B96" s="44"/>
      <c r="C96" s="31"/>
      <c r="D96" s="31"/>
      <c r="E96" s="31"/>
      <c r="F96" s="31"/>
      <c r="G96" s="31"/>
      <c r="H96" s="31"/>
      <c r="I96" s="31"/>
      <c r="J96" s="31"/>
      <c r="K96" s="31"/>
      <c r="L96" s="31"/>
      <c r="M96" s="31"/>
      <c r="N96" s="31"/>
      <c r="O96" s="31"/>
      <c r="P96" s="31"/>
      <c r="Q96" s="31"/>
      <c r="R96" s="31"/>
      <c r="S96" s="31"/>
      <c r="T96" s="31"/>
      <c r="U96" s="31"/>
    </row>
    <row r="97" spans="2:21">
      <c r="B97" s="44"/>
      <c r="C97" s="31"/>
      <c r="D97" s="31"/>
      <c r="E97" s="31"/>
      <c r="F97" s="31"/>
      <c r="G97" s="31"/>
      <c r="H97" s="31"/>
      <c r="I97" s="31"/>
      <c r="J97" s="31"/>
      <c r="K97" s="31"/>
      <c r="L97" s="31"/>
      <c r="M97" s="31"/>
      <c r="N97" s="31"/>
      <c r="O97" s="31"/>
      <c r="P97" s="31"/>
      <c r="Q97" s="31"/>
      <c r="R97" s="31"/>
      <c r="S97" s="31"/>
      <c r="T97" s="31"/>
      <c r="U97" s="31"/>
    </row>
    <row r="98" spans="2:21">
      <c r="B98" s="44"/>
      <c r="C98" s="31"/>
      <c r="D98" s="31"/>
      <c r="E98" s="31"/>
      <c r="F98" s="31"/>
      <c r="G98" s="31"/>
      <c r="H98" s="31"/>
      <c r="I98" s="31"/>
      <c r="J98" s="31"/>
      <c r="K98" s="31"/>
      <c r="L98" s="31"/>
      <c r="M98" s="31"/>
      <c r="N98" s="31"/>
      <c r="O98" s="31"/>
      <c r="P98" s="31"/>
      <c r="Q98" s="31"/>
      <c r="R98" s="31"/>
      <c r="S98" s="31"/>
      <c r="T98" s="31"/>
      <c r="U98" s="31"/>
    </row>
    <row r="99" spans="2:21">
      <c r="B99" s="44"/>
      <c r="C99" s="31"/>
      <c r="D99" s="31"/>
      <c r="E99" s="31"/>
      <c r="F99" s="31"/>
      <c r="G99" s="31"/>
      <c r="H99" s="31"/>
      <c r="I99" s="31"/>
      <c r="J99" s="31"/>
      <c r="K99" s="31"/>
      <c r="L99" s="31"/>
      <c r="M99" s="31"/>
      <c r="N99" s="31"/>
      <c r="O99" s="31"/>
      <c r="P99" s="31"/>
      <c r="Q99" s="31"/>
      <c r="R99" s="31"/>
      <c r="S99" s="31"/>
      <c r="T99" s="31"/>
      <c r="U99" s="31"/>
    </row>
    <row r="100" spans="2:21">
      <c r="B100" s="44"/>
      <c r="C100" s="31"/>
      <c r="D100" s="31"/>
      <c r="E100" s="31"/>
      <c r="F100" s="31"/>
      <c r="G100" s="31"/>
      <c r="H100" s="31"/>
      <c r="I100" s="31"/>
      <c r="J100" s="31"/>
      <c r="K100" s="31"/>
      <c r="L100" s="31"/>
      <c r="M100" s="31"/>
      <c r="N100" s="31"/>
      <c r="O100" s="31"/>
      <c r="P100" s="31"/>
      <c r="Q100" s="31"/>
      <c r="R100" s="31"/>
      <c r="S100" s="31"/>
      <c r="T100" s="31"/>
      <c r="U100" s="31"/>
    </row>
    <row r="101" spans="2:21">
      <c r="B101" s="44"/>
      <c r="C101" s="31"/>
      <c r="D101" s="31"/>
      <c r="E101" s="31"/>
      <c r="F101" s="31"/>
      <c r="G101" s="31"/>
      <c r="H101" s="31"/>
      <c r="I101" s="31"/>
      <c r="J101" s="31"/>
      <c r="K101" s="31"/>
      <c r="L101" s="31"/>
      <c r="M101" s="31"/>
      <c r="N101" s="31"/>
      <c r="O101" s="31"/>
      <c r="P101" s="31"/>
      <c r="Q101" s="31"/>
      <c r="R101" s="31"/>
      <c r="S101" s="31"/>
      <c r="T101" s="31"/>
      <c r="U101" s="31"/>
    </row>
    <row r="102" spans="2:21">
      <c r="B102" s="44"/>
      <c r="C102" s="31"/>
      <c r="D102" s="31"/>
      <c r="E102" s="31"/>
      <c r="F102" s="31"/>
      <c r="G102" s="31"/>
      <c r="H102" s="31"/>
      <c r="I102" s="31"/>
      <c r="J102" s="31"/>
      <c r="K102" s="31"/>
      <c r="L102" s="31"/>
      <c r="M102" s="31"/>
      <c r="N102" s="31"/>
      <c r="O102" s="31"/>
      <c r="P102" s="31"/>
      <c r="Q102" s="31"/>
      <c r="R102" s="31"/>
      <c r="S102" s="31"/>
      <c r="T102" s="31"/>
      <c r="U102" s="31"/>
    </row>
    <row r="103" spans="2:21">
      <c r="B103" s="44"/>
      <c r="C103" s="31"/>
      <c r="D103" s="31"/>
      <c r="E103" s="31"/>
      <c r="F103" s="31"/>
      <c r="G103" s="31"/>
      <c r="H103" s="31"/>
      <c r="I103" s="31"/>
      <c r="J103" s="31"/>
      <c r="K103" s="31"/>
      <c r="L103" s="31"/>
      <c r="M103" s="31"/>
      <c r="N103" s="31"/>
      <c r="O103" s="31"/>
      <c r="P103" s="31"/>
      <c r="Q103" s="31"/>
      <c r="R103" s="31"/>
      <c r="S103" s="31"/>
      <c r="T103" s="31"/>
      <c r="U103" s="31"/>
    </row>
    <row r="104" spans="2:21">
      <c r="B104" s="44"/>
      <c r="C104" s="31"/>
      <c r="D104" s="31"/>
      <c r="E104" s="31"/>
      <c r="F104" s="31"/>
      <c r="G104" s="31"/>
      <c r="H104" s="31"/>
      <c r="I104" s="31"/>
      <c r="J104" s="31"/>
      <c r="K104" s="31"/>
      <c r="L104" s="31"/>
      <c r="M104" s="31"/>
      <c r="N104" s="31"/>
      <c r="O104" s="31"/>
      <c r="P104" s="31"/>
      <c r="Q104" s="31"/>
      <c r="R104" s="31"/>
      <c r="S104" s="31"/>
      <c r="T104" s="31"/>
      <c r="U104" s="31"/>
    </row>
    <row r="105" spans="2:21">
      <c r="B105" s="44"/>
      <c r="C105" s="31"/>
      <c r="D105" s="31"/>
      <c r="E105" s="31"/>
      <c r="F105" s="31"/>
      <c r="G105" s="31"/>
      <c r="H105" s="31"/>
      <c r="I105" s="31"/>
      <c r="J105" s="31"/>
      <c r="K105" s="31"/>
      <c r="L105" s="31"/>
      <c r="M105" s="31"/>
      <c r="N105" s="31"/>
      <c r="O105" s="31"/>
      <c r="P105" s="31"/>
      <c r="Q105" s="31"/>
      <c r="R105" s="31"/>
      <c r="S105" s="31"/>
      <c r="T105" s="31"/>
      <c r="U105" s="31"/>
    </row>
    <row r="106" spans="2:21">
      <c r="B106" s="44"/>
      <c r="C106" s="31"/>
      <c r="D106" s="31"/>
      <c r="E106" s="31"/>
      <c r="F106" s="31"/>
      <c r="G106" s="31"/>
      <c r="H106" s="31"/>
      <c r="I106" s="31"/>
      <c r="J106" s="31"/>
      <c r="K106" s="31"/>
      <c r="L106" s="31"/>
      <c r="M106" s="31"/>
      <c r="N106" s="31"/>
      <c r="O106" s="31"/>
      <c r="P106" s="31"/>
      <c r="Q106" s="31"/>
      <c r="R106" s="31"/>
      <c r="S106" s="31"/>
      <c r="T106" s="31"/>
      <c r="U106" s="31"/>
    </row>
    <row r="107" spans="2:21">
      <c r="B107" s="44"/>
      <c r="C107" s="31"/>
      <c r="D107" s="31"/>
      <c r="E107" s="31"/>
      <c r="F107" s="31"/>
      <c r="G107" s="31"/>
      <c r="H107" s="31"/>
      <c r="I107" s="31"/>
      <c r="J107" s="31"/>
      <c r="K107" s="31"/>
      <c r="L107" s="31"/>
      <c r="M107" s="31"/>
      <c r="N107" s="31"/>
      <c r="O107" s="31"/>
      <c r="P107" s="31"/>
      <c r="Q107" s="31"/>
      <c r="R107" s="31"/>
      <c r="S107" s="31"/>
      <c r="T107" s="31"/>
      <c r="U107" s="31"/>
    </row>
    <row r="108" spans="2:21">
      <c r="B108" s="44"/>
      <c r="C108" s="31"/>
      <c r="D108" s="31"/>
      <c r="E108" s="31"/>
      <c r="F108" s="31"/>
      <c r="G108" s="31"/>
      <c r="H108" s="31"/>
      <c r="I108" s="31"/>
      <c r="J108" s="31"/>
      <c r="K108" s="31"/>
      <c r="L108" s="31"/>
      <c r="M108" s="31"/>
      <c r="N108" s="31"/>
      <c r="O108" s="31"/>
      <c r="P108" s="31"/>
      <c r="Q108" s="31"/>
      <c r="R108" s="31"/>
      <c r="S108" s="31"/>
      <c r="T108" s="31"/>
      <c r="U108" s="31"/>
    </row>
    <row r="109" spans="2:21">
      <c r="B109" s="44"/>
      <c r="C109" s="31"/>
      <c r="D109" s="31"/>
      <c r="E109" s="31"/>
      <c r="F109" s="31"/>
      <c r="G109" s="31"/>
      <c r="H109" s="31"/>
      <c r="I109" s="31"/>
      <c r="J109" s="31"/>
      <c r="K109" s="31"/>
      <c r="L109" s="31"/>
      <c r="M109" s="31"/>
      <c r="N109" s="31"/>
      <c r="O109" s="31"/>
      <c r="P109" s="31"/>
      <c r="Q109" s="31"/>
      <c r="R109" s="31"/>
      <c r="S109" s="31"/>
      <c r="T109" s="31"/>
      <c r="U109" s="31"/>
    </row>
    <row r="110" spans="2:21">
      <c r="B110" s="44"/>
      <c r="C110" s="31"/>
      <c r="D110" s="31"/>
      <c r="E110" s="31"/>
      <c r="F110" s="31"/>
      <c r="G110" s="31"/>
      <c r="H110" s="31"/>
      <c r="I110" s="31"/>
      <c r="J110" s="31"/>
      <c r="K110" s="31"/>
      <c r="L110" s="31"/>
      <c r="M110" s="31"/>
      <c r="N110" s="31"/>
      <c r="O110" s="31"/>
      <c r="P110" s="31"/>
      <c r="Q110" s="31"/>
      <c r="R110" s="31"/>
      <c r="S110" s="31"/>
      <c r="T110" s="31"/>
      <c r="U110" s="31"/>
    </row>
    <row r="111" spans="2:21">
      <c r="B111" s="44"/>
      <c r="C111" s="31"/>
      <c r="D111" s="31"/>
      <c r="E111" s="31"/>
      <c r="F111" s="31"/>
      <c r="G111" s="31"/>
      <c r="H111" s="31"/>
      <c r="I111" s="31"/>
      <c r="J111" s="31"/>
      <c r="K111" s="31"/>
      <c r="L111" s="31"/>
      <c r="M111" s="31"/>
      <c r="N111" s="31"/>
      <c r="O111" s="31"/>
      <c r="P111" s="31"/>
      <c r="Q111" s="31"/>
      <c r="R111" s="31"/>
      <c r="S111" s="31"/>
      <c r="T111" s="31"/>
      <c r="U111" s="31"/>
    </row>
    <row r="112" spans="2:21">
      <c r="B112" s="44"/>
      <c r="C112" s="31"/>
      <c r="D112" s="31"/>
      <c r="E112" s="31"/>
      <c r="F112" s="31"/>
      <c r="G112" s="31"/>
      <c r="H112" s="31"/>
      <c r="I112" s="31"/>
      <c r="J112" s="31"/>
      <c r="K112" s="31"/>
      <c r="L112" s="31"/>
      <c r="M112" s="31"/>
      <c r="N112" s="31"/>
      <c r="O112" s="31"/>
      <c r="P112" s="31"/>
      <c r="Q112" s="31"/>
      <c r="R112" s="31"/>
      <c r="S112" s="31"/>
      <c r="T112" s="31"/>
      <c r="U112" s="31"/>
    </row>
    <row r="113" spans="2:21">
      <c r="B113" s="44"/>
      <c r="C113" s="31"/>
      <c r="D113" s="31"/>
      <c r="E113" s="31"/>
      <c r="F113" s="31"/>
      <c r="G113" s="31"/>
      <c r="H113" s="31"/>
      <c r="I113" s="31"/>
      <c r="J113" s="31"/>
      <c r="K113" s="31"/>
      <c r="L113" s="31"/>
      <c r="M113" s="31"/>
      <c r="N113" s="31"/>
      <c r="O113" s="31"/>
      <c r="P113" s="31"/>
      <c r="Q113" s="31"/>
      <c r="R113" s="31"/>
      <c r="S113" s="31"/>
      <c r="T113" s="31"/>
      <c r="U113" s="31"/>
    </row>
    <row r="114" spans="2:21">
      <c r="B114" s="44"/>
      <c r="C114" s="31"/>
      <c r="D114" s="31"/>
      <c r="E114" s="31"/>
      <c r="F114" s="31"/>
      <c r="G114" s="31"/>
      <c r="H114" s="31"/>
      <c r="I114" s="31"/>
      <c r="J114" s="31"/>
      <c r="K114" s="31"/>
      <c r="L114" s="31"/>
      <c r="M114" s="31"/>
      <c r="N114" s="31"/>
      <c r="O114" s="31"/>
      <c r="P114" s="31"/>
      <c r="Q114" s="31"/>
      <c r="R114" s="31"/>
      <c r="S114" s="31"/>
      <c r="T114" s="31"/>
      <c r="U114" s="31"/>
    </row>
    <row r="115" spans="2:21">
      <c r="B115" s="44"/>
      <c r="C115" s="31"/>
      <c r="D115" s="31"/>
      <c r="E115" s="31"/>
      <c r="F115" s="31"/>
      <c r="G115" s="31"/>
      <c r="H115" s="31"/>
      <c r="I115" s="31"/>
      <c r="J115" s="31"/>
      <c r="K115" s="31"/>
      <c r="L115" s="31"/>
      <c r="M115" s="31"/>
      <c r="N115" s="31"/>
      <c r="O115" s="31"/>
      <c r="P115" s="31"/>
      <c r="Q115" s="31"/>
      <c r="R115" s="31"/>
      <c r="S115" s="31"/>
      <c r="T115" s="31"/>
      <c r="U115" s="31"/>
    </row>
    <row r="116" spans="2:21">
      <c r="B116" s="44"/>
      <c r="C116" s="31"/>
      <c r="D116" s="31"/>
      <c r="E116" s="31"/>
      <c r="F116" s="31"/>
      <c r="G116" s="31"/>
      <c r="H116" s="31"/>
      <c r="I116" s="31"/>
      <c r="J116" s="31"/>
      <c r="K116" s="31"/>
      <c r="L116" s="31"/>
      <c r="M116" s="31"/>
      <c r="N116" s="31"/>
      <c r="O116" s="31"/>
      <c r="P116" s="31"/>
      <c r="Q116" s="31"/>
      <c r="R116" s="31"/>
      <c r="S116" s="31"/>
      <c r="T116" s="31"/>
      <c r="U116" s="31"/>
    </row>
    <row r="117" spans="2:21">
      <c r="B117" s="44"/>
      <c r="C117" s="31"/>
      <c r="D117" s="31"/>
      <c r="E117" s="31"/>
      <c r="F117" s="31"/>
      <c r="G117" s="31"/>
      <c r="H117" s="31"/>
      <c r="I117" s="31"/>
      <c r="J117" s="31"/>
      <c r="K117" s="31"/>
      <c r="L117" s="31"/>
      <c r="M117" s="31"/>
      <c r="N117" s="31"/>
      <c r="O117" s="31"/>
      <c r="P117" s="31"/>
      <c r="Q117" s="31"/>
      <c r="R117" s="31"/>
      <c r="S117" s="31"/>
      <c r="T117" s="31"/>
      <c r="U117" s="31"/>
    </row>
    <row r="118" spans="2:21">
      <c r="B118" s="44"/>
      <c r="C118" s="31"/>
      <c r="D118" s="31"/>
      <c r="E118" s="31"/>
      <c r="F118" s="31"/>
      <c r="G118" s="31"/>
      <c r="H118" s="31"/>
      <c r="I118" s="31"/>
      <c r="J118" s="31"/>
      <c r="K118" s="31"/>
      <c r="L118" s="31"/>
      <c r="M118" s="31"/>
      <c r="N118" s="31"/>
      <c r="O118" s="31"/>
      <c r="P118" s="31"/>
      <c r="Q118" s="31"/>
      <c r="R118" s="31"/>
      <c r="S118" s="31"/>
      <c r="T118" s="31"/>
      <c r="U118" s="31"/>
    </row>
    <row r="119" spans="2:21">
      <c r="B119" s="44"/>
      <c r="C119" s="31"/>
      <c r="D119" s="31"/>
      <c r="E119" s="31"/>
      <c r="F119" s="31"/>
      <c r="G119" s="31"/>
      <c r="H119" s="31"/>
      <c r="I119" s="31"/>
      <c r="J119" s="31"/>
      <c r="K119" s="31"/>
      <c r="L119" s="31"/>
      <c r="M119" s="31"/>
      <c r="N119" s="31"/>
      <c r="O119" s="31"/>
      <c r="P119" s="31"/>
      <c r="Q119" s="31"/>
      <c r="R119" s="31"/>
      <c r="S119" s="31"/>
      <c r="T119" s="31"/>
      <c r="U119" s="31"/>
    </row>
    <row r="120" spans="2:21">
      <c r="B120" s="44"/>
      <c r="C120" s="31"/>
      <c r="D120" s="31"/>
      <c r="E120" s="31"/>
      <c r="F120" s="31"/>
      <c r="G120" s="31"/>
      <c r="H120" s="31"/>
      <c r="I120" s="31"/>
      <c r="J120" s="31"/>
      <c r="K120" s="31"/>
      <c r="L120" s="31"/>
      <c r="M120" s="31"/>
      <c r="N120" s="31"/>
      <c r="O120" s="31"/>
      <c r="P120" s="31"/>
      <c r="Q120" s="31"/>
      <c r="R120" s="31"/>
      <c r="S120" s="31"/>
      <c r="T120" s="31"/>
      <c r="U120" s="31"/>
    </row>
    <row r="121" spans="2:21">
      <c r="B121" s="44"/>
      <c r="C121" s="31"/>
      <c r="D121" s="31"/>
      <c r="E121" s="31"/>
      <c r="F121" s="31"/>
      <c r="G121" s="31"/>
      <c r="H121" s="31"/>
      <c r="I121" s="31"/>
      <c r="J121" s="31"/>
      <c r="K121" s="31"/>
      <c r="L121" s="31"/>
      <c r="M121" s="31"/>
      <c r="N121" s="31"/>
      <c r="O121" s="31"/>
      <c r="P121" s="31"/>
      <c r="Q121" s="31"/>
      <c r="R121" s="31"/>
      <c r="S121" s="31"/>
      <c r="T121" s="31"/>
      <c r="U121" s="31"/>
    </row>
    <row r="122" spans="2:21">
      <c r="B122" s="44"/>
      <c r="C122" s="31"/>
      <c r="D122" s="31"/>
      <c r="E122" s="31"/>
      <c r="F122" s="31"/>
      <c r="G122" s="31"/>
      <c r="H122" s="31"/>
      <c r="I122" s="31"/>
      <c r="J122" s="31"/>
      <c r="K122" s="31"/>
      <c r="L122" s="31"/>
      <c r="M122" s="31"/>
      <c r="N122" s="31"/>
      <c r="O122" s="31"/>
      <c r="P122" s="31"/>
      <c r="Q122" s="31"/>
      <c r="R122" s="31"/>
      <c r="S122" s="31"/>
      <c r="T122" s="31"/>
      <c r="U122" s="31"/>
    </row>
    <row r="123" spans="2:21">
      <c r="B123" s="44"/>
      <c r="C123" s="31"/>
      <c r="D123" s="31"/>
      <c r="E123" s="31"/>
      <c r="F123" s="31"/>
      <c r="G123" s="31"/>
      <c r="H123" s="31"/>
      <c r="I123" s="31"/>
      <c r="J123" s="31"/>
      <c r="K123" s="31"/>
      <c r="L123" s="31"/>
      <c r="M123" s="31"/>
      <c r="N123" s="31"/>
      <c r="O123" s="31"/>
      <c r="P123" s="31"/>
      <c r="Q123" s="31"/>
      <c r="R123" s="31"/>
      <c r="S123" s="31"/>
      <c r="T123" s="31"/>
      <c r="U123" s="31"/>
    </row>
    <row r="124" spans="2:21">
      <c r="B124" s="44"/>
      <c r="C124" s="31"/>
      <c r="D124" s="31"/>
      <c r="E124" s="31"/>
      <c r="F124" s="31"/>
      <c r="G124" s="31"/>
      <c r="H124" s="31"/>
      <c r="I124" s="31"/>
      <c r="J124" s="31"/>
      <c r="K124" s="31"/>
      <c r="L124" s="31"/>
      <c r="M124" s="31"/>
      <c r="N124" s="31"/>
      <c r="O124" s="31"/>
      <c r="P124" s="31"/>
      <c r="Q124" s="31"/>
      <c r="R124" s="31"/>
      <c r="S124" s="31"/>
      <c r="T124" s="31"/>
      <c r="U124" s="31"/>
    </row>
    <row r="125" spans="2:21">
      <c r="B125" s="44"/>
      <c r="C125" s="31"/>
      <c r="D125" s="31"/>
      <c r="E125" s="31"/>
      <c r="F125" s="31"/>
      <c r="G125" s="31"/>
      <c r="H125" s="31"/>
      <c r="I125" s="31"/>
      <c r="J125" s="31"/>
      <c r="K125" s="31"/>
      <c r="L125" s="31"/>
      <c r="M125" s="31"/>
      <c r="N125" s="31"/>
      <c r="O125" s="31"/>
      <c r="P125" s="31"/>
      <c r="Q125" s="31"/>
      <c r="R125" s="31"/>
      <c r="S125" s="31"/>
      <c r="T125" s="31"/>
      <c r="U125" s="31"/>
    </row>
    <row r="126" spans="2:21">
      <c r="B126" s="44"/>
      <c r="C126" s="31"/>
      <c r="D126" s="31"/>
      <c r="E126" s="31"/>
      <c r="F126" s="31"/>
      <c r="G126" s="31"/>
      <c r="H126" s="31"/>
      <c r="I126" s="31"/>
      <c r="J126" s="31"/>
      <c r="K126" s="31"/>
      <c r="L126" s="31"/>
      <c r="M126" s="31"/>
      <c r="N126" s="31"/>
      <c r="O126" s="31"/>
      <c r="P126" s="31"/>
      <c r="Q126" s="31"/>
      <c r="R126" s="31"/>
      <c r="S126" s="31"/>
      <c r="T126" s="31"/>
      <c r="U126" s="31"/>
    </row>
  </sheetData>
  <mergeCells count="5">
    <mergeCell ref="A3:U3"/>
    <mergeCell ref="A4:U4"/>
    <mergeCell ref="A5:U5"/>
    <mergeCell ref="A8:U8"/>
    <mergeCell ref="D19:E19"/>
  </mergeCells>
  <printOptions horizontalCentered="1"/>
  <pageMargins left="0.41" right="0.23" top="1.75" bottom="0.33" header="1.25" footer="0.17"/>
  <pageSetup scale="50" orientation="landscape" r:id="rId1"/>
  <headerFooter alignWithMargins="0">
    <oddFooter>&amp;Z&amp;F&amp;RPage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CFFD64-1B0C-4FDB-AD90-4D7571B958FA}">
  <sheetPr>
    <pageSetUpPr fitToPage="1"/>
  </sheetPr>
  <dimension ref="A1:U109"/>
  <sheetViews>
    <sheetView tabSelected="1" zoomScale="75" zoomScaleNormal="75" workbookViewId="0">
      <selection activeCell="M16" sqref="M16"/>
    </sheetView>
  </sheetViews>
  <sheetFormatPr defaultColWidth="11.42578125" defaultRowHeight="15"/>
  <cols>
    <col min="1" max="1" width="4.85546875" style="1" customWidth="1"/>
    <col min="2" max="2" width="5.85546875" style="21" bestFit="1" customWidth="1"/>
    <col min="3" max="3" width="2" style="1" customWidth="1"/>
    <col min="4" max="4" width="71.140625" style="1" customWidth="1"/>
    <col min="5" max="5" width="23.140625" style="1" customWidth="1"/>
    <col min="6" max="6" width="2.5703125" style="1" customWidth="1"/>
    <col min="7" max="7" width="19.42578125" style="1" bestFit="1" customWidth="1"/>
    <col min="8" max="8" width="2.5703125" style="1" customWidth="1"/>
    <col min="9" max="9" width="17.85546875" style="1" customWidth="1"/>
    <col min="10" max="10" width="2.5703125" style="1" customWidth="1"/>
    <col min="11" max="11" width="17.85546875" style="1" customWidth="1"/>
    <col min="12" max="12" width="2.5703125" style="1" customWidth="1"/>
    <col min="13" max="13" width="17.85546875" style="1" customWidth="1"/>
    <col min="14" max="14" width="2.5703125" style="1" customWidth="1"/>
    <col min="15" max="15" width="17.85546875" style="1" customWidth="1"/>
    <col min="16" max="16" width="2.42578125" style="1" customWidth="1"/>
    <col min="17" max="17" width="17.85546875" style="1" customWidth="1"/>
    <col min="18" max="18" width="2.5703125" style="1" customWidth="1"/>
    <col min="19" max="19" width="17.85546875" style="1" customWidth="1"/>
    <col min="20" max="16384" width="11.42578125" style="1"/>
  </cols>
  <sheetData>
    <row r="1" spans="1:21">
      <c r="A1"/>
      <c r="B1"/>
      <c r="C1"/>
      <c r="D1"/>
      <c r="E1"/>
      <c r="F1"/>
      <c r="H1" s="4"/>
      <c r="I1"/>
      <c r="J1"/>
      <c r="S1" s="2"/>
      <c r="T1" s="58">
        <v>2026</v>
      </c>
    </row>
    <row r="2" spans="1:21">
      <c r="B2" s="3"/>
      <c r="C2" s="4"/>
      <c r="D2" s="4"/>
      <c r="E2" s="4"/>
      <c r="F2" s="4"/>
      <c r="H2" s="4"/>
      <c r="I2" s="4"/>
      <c r="J2" s="4"/>
      <c r="S2" s="2"/>
      <c r="T2" s="31"/>
    </row>
    <row r="3" spans="1:21">
      <c r="A3" s="96" t="s">
        <v>39</v>
      </c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</row>
    <row r="4" spans="1:21">
      <c r="A4" s="97" t="s">
        <v>53</v>
      </c>
      <c r="B4" s="97"/>
      <c r="C4" s="97"/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  <c r="O4" s="97"/>
      <c r="P4" s="97"/>
      <c r="Q4" s="97"/>
      <c r="R4" s="97"/>
      <c r="S4" s="97"/>
    </row>
    <row r="5" spans="1:21">
      <c r="A5" s="96" t="str">
        <f>"For rates effective January 1, 2026"</f>
        <v>For rates effective January 1, 2026</v>
      </c>
      <c r="B5" s="96"/>
      <c r="C5" s="96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4"/>
      <c r="U5" s="94"/>
    </row>
    <row r="6" spans="1:21">
      <c r="B6" s="6"/>
      <c r="C6" s="7"/>
      <c r="D6" s="5"/>
      <c r="H6" s="5"/>
      <c r="I6" s="8"/>
      <c r="J6" s="8"/>
    </row>
    <row r="7" spans="1:21" ht="15.75">
      <c r="A7" s="98" t="s">
        <v>40</v>
      </c>
      <c r="B7" s="98"/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  <c r="R7" s="98"/>
      <c r="S7" s="98"/>
    </row>
    <row r="8" spans="1:21" ht="15.75">
      <c r="A8" s="95"/>
      <c r="B8" s="6"/>
      <c r="C8" s="7"/>
      <c r="D8" s="5"/>
      <c r="H8" s="5"/>
      <c r="I8" s="5"/>
      <c r="J8" s="5"/>
    </row>
    <row r="9" spans="1:21" ht="15.75">
      <c r="B9" s="6"/>
      <c r="C9" s="7"/>
      <c r="D9" s="5"/>
      <c r="E9" s="5"/>
      <c r="F9" s="8"/>
      <c r="G9" s="10" t="s">
        <v>0</v>
      </c>
      <c r="H9" s="11"/>
      <c r="I9" s="11" t="s">
        <v>27</v>
      </c>
      <c r="J9" s="11"/>
      <c r="K9" s="11" t="s">
        <v>28</v>
      </c>
      <c r="M9" s="11" t="s">
        <v>29</v>
      </c>
      <c r="O9" s="11" t="s">
        <v>30</v>
      </c>
      <c r="Q9" s="11" t="s">
        <v>31</v>
      </c>
      <c r="S9" s="11" t="s">
        <v>32</v>
      </c>
    </row>
    <row r="10" spans="1:21" ht="15.75">
      <c r="B10" s="6" t="s">
        <v>1</v>
      </c>
      <c r="C10" s="7"/>
      <c r="D10" s="5"/>
      <c r="E10" s="5"/>
      <c r="F10" s="5"/>
      <c r="G10" s="10" t="s">
        <v>2</v>
      </c>
      <c r="H10" s="11"/>
      <c r="I10" s="11" t="s">
        <v>2</v>
      </c>
      <c r="J10" s="11"/>
      <c r="K10" s="11" t="s">
        <v>2</v>
      </c>
      <c r="M10" s="11" t="s">
        <v>2</v>
      </c>
      <c r="O10" s="11" t="s">
        <v>2</v>
      </c>
      <c r="Q10" s="11" t="s">
        <v>2</v>
      </c>
      <c r="S10" s="11" t="s">
        <v>2</v>
      </c>
    </row>
    <row r="11" spans="1:21" ht="16.5" thickBot="1">
      <c r="B11" s="12" t="s">
        <v>3</v>
      </c>
      <c r="C11" s="7"/>
      <c r="D11" s="5"/>
      <c r="E11" s="7"/>
      <c r="F11" s="5"/>
      <c r="G11" s="10" t="s">
        <v>4</v>
      </c>
      <c r="H11" s="11"/>
      <c r="I11" s="10" t="s">
        <v>4</v>
      </c>
      <c r="J11" s="11"/>
      <c r="K11" s="10" t="s">
        <v>4</v>
      </c>
      <c r="M11" s="10" t="s">
        <v>4</v>
      </c>
      <c r="O11" s="10" t="s">
        <v>4</v>
      </c>
      <c r="Q11" s="10" t="s">
        <v>4</v>
      </c>
      <c r="S11" s="10" t="s">
        <v>4</v>
      </c>
    </row>
    <row r="12" spans="1:21">
      <c r="B12" s="6"/>
      <c r="C12" s="7"/>
      <c r="D12" s="14"/>
      <c r="E12" s="7"/>
      <c r="F12" s="5"/>
      <c r="H12" s="5"/>
      <c r="J12" s="5"/>
    </row>
    <row r="13" spans="1:21">
      <c r="B13" s="6"/>
      <c r="C13" s="7"/>
      <c r="D13" s="5"/>
      <c r="E13" s="7"/>
      <c r="F13" s="5"/>
      <c r="H13" s="5"/>
      <c r="J13" s="5"/>
    </row>
    <row r="14" spans="1:21" ht="15.75">
      <c r="A14" s="10" t="s">
        <v>5</v>
      </c>
      <c r="B14" s="13" t="s">
        <v>35</v>
      </c>
      <c r="C14" s="7"/>
      <c r="D14" s="5"/>
      <c r="E14" s="7"/>
      <c r="F14" s="5"/>
      <c r="H14" s="5"/>
      <c r="I14" s="5"/>
      <c r="J14" s="5"/>
    </row>
    <row r="15" spans="1:21">
      <c r="B15" s="6">
        <v>1</v>
      </c>
      <c r="C15" s="7"/>
      <c r="D15" s="14" t="s">
        <v>50</v>
      </c>
      <c r="E15" s="5"/>
      <c r="F15" s="17"/>
      <c r="G15" s="16">
        <f>SUM(I15,K15,M15,O15,Q15,S15)</f>
        <v>26059221.419568643</v>
      </c>
      <c r="H15" s="16"/>
      <c r="I15" s="16">
        <v>11718434.453522202</v>
      </c>
      <c r="J15" s="16"/>
      <c r="K15" s="16">
        <v>9633825.7525942028</v>
      </c>
      <c r="L15" s="15"/>
      <c r="M15" s="16">
        <v>2225739.998022662</v>
      </c>
      <c r="N15" s="15"/>
      <c r="O15" s="16">
        <v>16904.578584410709</v>
      </c>
      <c r="P15" s="15"/>
      <c r="Q15" s="16">
        <v>918660.89227812388</v>
      </c>
      <c r="R15" s="15"/>
      <c r="S15" s="16">
        <v>1545655.7445670448</v>
      </c>
    </row>
    <row r="16" spans="1:21">
      <c r="B16" s="6">
        <f>+B15+1</f>
        <v>2</v>
      </c>
      <c r="C16" s="7"/>
      <c r="D16" s="14" t="s">
        <v>22</v>
      </c>
      <c r="E16" s="5"/>
      <c r="F16" s="17"/>
      <c r="G16" s="16">
        <f>SUM(I16,K16,M16,O16,Q16,S16)</f>
        <v>15932978.251265779</v>
      </c>
      <c r="H16" s="16"/>
      <c r="I16" s="16">
        <v>6565631.1438945755</v>
      </c>
      <c r="J16" s="16"/>
      <c r="K16" s="16">
        <v>6921042.8213726068</v>
      </c>
      <c r="L16" s="15"/>
      <c r="M16" s="16">
        <v>1300155.2893919244</v>
      </c>
      <c r="N16" s="15"/>
      <c r="O16" s="16">
        <v>0</v>
      </c>
      <c r="P16" s="15"/>
      <c r="Q16" s="16">
        <v>13853.30255956946</v>
      </c>
      <c r="R16" s="15"/>
      <c r="S16" s="16">
        <v>1132295.6940471041</v>
      </c>
    </row>
    <row r="17" spans="1:19">
      <c r="B17" s="6">
        <f>+B16+1</f>
        <v>3</v>
      </c>
      <c r="C17" s="7"/>
      <c r="D17" s="14" t="s">
        <v>23</v>
      </c>
      <c r="E17" s="5"/>
      <c r="F17" s="17"/>
      <c r="G17" s="45">
        <f>SUM(I17,K17,M17,O17,Q17,S17)</f>
        <v>5136338.3980523543</v>
      </c>
      <c r="H17" s="16"/>
      <c r="I17" s="45">
        <v>2118143.9442294603</v>
      </c>
      <c r="J17" s="16"/>
      <c r="K17" s="45">
        <v>2233114.5784210367</v>
      </c>
      <c r="L17" s="15"/>
      <c r="M17" s="45">
        <v>419441.52972712531</v>
      </c>
      <c r="N17" s="15"/>
      <c r="O17" s="45">
        <v>0</v>
      </c>
      <c r="P17" s="15"/>
      <c r="Q17" s="45">
        <v>0</v>
      </c>
      <c r="R17" s="15"/>
      <c r="S17" s="45">
        <v>365638.34567473206</v>
      </c>
    </row>
    <row r="18" spans="1:19">
      <c r="B18" s="6">
        <f>+B17+1</f>
        <v>4</v>
      </c>
      <c r="C18" s="7"/>
      <c r="D18" s="14" t="s">
        <v>24</v>
      </c>
      <c r="E18" s="7" t="str">
        <f>"(Ln "&amp;B15&amp;" - Ln "&amp;B16&amp;" - Ln "&amp;B17&amp;")"</f>
        <v>(Ln 1 - Ln 2 - Ln 3)</v>
      </c>
      <c r="F18" s="17"/>
      <c r="G18" s="16">
        <f>+G15-G16-G17</f>
        <v>4989904.7702505095</v>
      </c>
      <c r="H18" s="16"/>
      <c r="I18" s="16">
        <f>+I15-I16-I17</f>
        <v>3034659.3653981658</v>
      </c>
      <c r="J18" s="16"/>
      <c r="K18" s="16">
        <f>+K15-K16-K17</f>
        <v>479668.35280055925</v>
      </c>
      <c r="L18" s="15"/>
      <c r="M18" s="16">
        <f>+M15-M16-M17</f>
        <v>506143.17890361231</v>
      </c>
      <c r="N18" s="15"/>
      <c r="O18" s="16">
        <f>+O15-O16-O17</f>
        <v>16904.578584410709</v>
      </c>
      <c r="P18" s="15"/>
      <c r="Q18" s="16">
        <f>+Q15-Q16-Q17</f>
        <v>904807.5897185544</v>
      </c>
      <c r="R18" s="15"/>
      <c r="S18" s="16">
        <f>+S15-S16-S17</f>
        <v>47721.704845208616</v>
      </c>
    </row>
    <row r="19" spans="1:19">
      <c r="B19" s="1"/>
      <c r="C19" s="7"/>
      <c r="D19" s="14"/>
      <c r="E19" s="7"/>
      <c r="F19" s="17"/>
      <c r="G19" s="16"/>
      <c r="H19" s="16"/>
      <c r="I19" s="16"/>
      <c r="J19" s="16"/>
      <c r="K19" s="16"/>
      <c r="L19" s="15"/>
      <c r="M19" s="16"/>
      <c r="N19" s="15"/>
      <c r="O19" s="16"/>
      <c r="P19" s="15"/>
      <c r="Q19" s="16"/>
      <c r="R19" s="15"/>
      <c r="S19" s="16"/>
    </row>
    <row r="20" spans="1:19">
      <c r="B20" s="6">
        <f>+B18+1</f>
        <v>5</v>
      </c>
      <c r="C20" s="7"/>
      <c r="D20" s="14" t="s">
        <v>25</v>
      </c>
      <c r="E20" s="7"/>
      <c r="F20" s="17"/>
      <c r="G20" s="16">
        <f>SUM(I20,K20,M20,O20,Q20,S20)</f>
        <v>653805.55676800001</v>
      </c>
      <c r="H20" s="16"/>
      <c r="I20" s="92">
        <v>418903.72683844797</v>
      </c>
      <c r="J20" s="53"/>
      <c r="K20" s="92">
        <v>77574.76422934221</v>
      </c>
      <c r="L20" s="15"/>
      <c r="M20" s="92">
        <v>63692.96431461782</v>
      </c>
      <c r="N20" s="15"/>
      <c r="O20" s="92">
        <v>2041.4411639300581</v>
      </c>
      <c r="P20" s="15"/>
      <c r="Q20" s="92">
        <v>84379.568109109081</v>
      </c>
      <c r="R20" s="15"/>
      <c r="S20" s="92">
        <v>7213.0921125528721</v>
      </c>
    </row>
    <row r="21" spans="1:19">
      <c r="B21" s="6"/>
      <c r="C21" s="7"/>
      <c r="D21" s="14"/>
      <c r="E21" s="7"/>
      <c r="F21" s="17"/>
      <c r="G21" s="16"/>
      <c r="H21" s="16"/>
      <c r="I21" s="16"/>
      <c r="J21" s="16"/>
      <c r="K21" s="16"/>
      <c r="L21" s="15"/>
      <c r="M21" s="16"/>
      <c r="N21" s="15"/>
      <c r="O21" s="16"/>
      <c r="P21" s="15"/>
      <c r="Q21" s="16"/>
      <c r="R21" s="15"/>
      <c r="S21" s="16"/>
    </row>
    <row r="22" spans="1:19">
      <c r="B22" s="6">
        <f>+B20+1</f>
        <v>6</v>
      </c>
      <c r="C22" s="7"/>
      <c r="D22" s="14" t="s">
        <v>26</v>
      </c>
      <c r="E22" s="17" t="str">
        <f>"(Ln "&amp;B18&amp;" - Ln "&amp;B20&amp;")"</f>
        <v>(Ln 4 - Ln 5)</v>
      </c>
      <c r="F22" s="4"/>
      <c r="G22" s="16">
        <f>SUM(I22,K22,M22,O22,Q22,S22)</f>
        <v>4336099.2134825103</v>
      </c>
      <c r="H22" s="16"/>
      <c r="I22" s="51">
        <f>I18-I20</f>
        <v>2615755.6385597177</v>
      </c>
      <c r="J22" s="52"/>
      <c r="K22" s="57">
        <f>K18-K20</f>
        <v>402093.58857121703</v>
      </c>
      <c r="L22" s="15"/>
      <c r="M22" s="51">
        <f>M18-M20</f>
        <v>442450.21458899451</v>
      </c>
      <c r="N22" s="15"/>
      <c r="O22" s="51">
        <f>O18-O20</f>
        <v>14863.137420480651</v>
      </c>
      <c r="P22" s="15"/>
      <c r="Q22" s="57">
        <f>Q18-Q20</f>
        <v>820428.02160944534</v>
      </c>
      <c r="R22" s="15"/>
      <c r="S22" s="51">
        <f>S18-S20</f>
        <v>40508.612732655747</v>
      </c>
    </row>
    <row r="23" spans="1:19"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</row>
    <row r="24" spans="1:19" hidden="1">
      <c r="B24" s="6">
        <f>+B22+1</f>
        <v>7</v>
      </c>
      <c r="C24" s="7"/>
      <c r="D24" s="14" t="str">
        <f>"BILLED HISTORICAL YEAR ("&amp;T1-1&amp;") ACTUAL ARR"</f>
        <v>BILLED HISTORICAL YEAR (2025) ACTUAL ARR</v>
      </c>
      <c r="E24" s="20" t="str">
        <f>"Input from "&amp;T1-1&amp;" True-up"</f>
        <v>Input from 2025 True-up</v>
      </c>
      <c r="F24" s="4"/>
      <c r="G24" s="16">
        <f>SUM(I24,K24,M24,O24,Q24,S24)</f>
        <v>12377334.913967999</v>
      </c>
      <c r="H24" s="16"/>
      <c r="I24" s="74">
        <v>3630078.292248812</v>
      </c>
      <c r="J24" s="53"/>
      <c r="K24" s="73">
        <v>1740854.9359083939</v>
      </c>
      <c r="L24" s="15"/>
      <c r="M24" s="73">
        <v>919771.66606059228</v>
      </c>
      <c r="N24" s="15"/>
      <c r="O24" s="73">
        <v>47517.719969749356</v>
      </c>
      <c r="P24" s="15"/>
      <c r="Q24" s="73">
        <v>5929029.0592957633</v>
      </c>
      <c r="R24" s="15"/>
      <c r="S24" s="73">
        <v>110083.24048468919</v>
      </c>
    </row>
    <row r="25" spans="1:19" hidden="1">
      <c r="B25" s="6">
        <f>+B24+1</f>
        <v>8</v>
      </c>
      <c r="C25" s="7"/>
      <c r="D25" s="14" t="str">
        <f>"BILLED PROJECTED ("&amp;T1-1&amp;") ARR FROM PRIOR YEAR"</f>
        <v>BILLED PROJECTED (2025) ARR FROM PRIOR YEAR</v>
      </c>
      <c r="E25" s="20" t="s">
        <v>16</v>
      </c>
      <c r="F25" s="4"/>
      <c r="G25" s="45">
        <f>SUM(I25,K25,M25,O25,Q25,S25)</f>
        <v>12712093.3502318</v>
      </c>
      <c r="H25" s="16"/>
      <c r="I25" s="75">
        <v>3725428.0281458069</v>
      </c>
      <c r="J25" s="53"/>
      <c r="K25" s="75">
        <v>1783592.7880917941</v>
      </c>
      <c r="L25" s="15"/>
      <c r="M25" s="75">
        <v>942787.98680585565</v>
      </c>
      <c r="N25" s="15"/>
      <c r="O25" s="75">
        <v>48785.82489255166</v>
      </c>
      <c r="P25" s="15"/>
      <c r="Q25" s="75">
        <v>6098364.2202654323</v>
      </c>
      <c r="R25" s="15"/>
      <c r="S25" s="75">
        <v>113134.50203036075</v>
      </c>
    </row>
    <row r="26" spans="1:19">
      <c r="B26" s="6">
        <f>+B22+1</f>
        <v>7</v>
      </c>
      <c r="C26" s="7"/>
      <c r="D26" s="14" t="s">
        <v>49</v>
      </c>
      <c r="E26" s="17" t="s">
        <v>54</v>
      </c>
      <c r="F26" s="4"/>
      <c r="G26" s="16">
        <f>SUM(I26,K26,M26,O26,Q26,S26)</f>
        <v>-621306.00761034549</v>
      </c>
      <c r="H26" s="16"/>
      <c r="I26" s="57">
        <v>-863537.75440303993</v>
      </c>
      <c r="J26" s="52"/>
      <c r="K26" s="57">
        <v>-340852.66763168125</v>
      </c>
      <c r="L26" s="15"/>
      <c r="M26" s="57">
        <v>71391.30793219163</v>
      </c>
      <c r="N26" s="15"/>
      <c r="O26" s="57">
        <v>-4505.9865007386588</v>
      </c>
      <c r="P26" s="15"/>
      <c r="Q26" s="57">
        <v>507017.97136107</v>
      </c>
      <c r="R26" s="15"/>
      <c r="S26" s="57">
        <v>9181.1216318527659</v>
      </c>
    </row>
    <row r="27" spans="1:19" hidden="1">
      <c r="E27" s="4"/>
      <c r="F27" s="4"/>
      <c r="G27" s="51"/>
      <c r="H27" s="16"/>
      <c r="I27" s="52"/>
      <c r="J27" s="52"/>
      <c r="K27" s="53"/>
      <c r="L27" s="15"/>
      <c r="M27" s="52"/>
      <c r="N27" s="15"/>
      <c r="O27" s="52"/>
      <c r="P27" s="15"/>
      <c r="Q27" s="53"/>
      <c r="R27" s="15"/>
      <c r="S27" s="52"/>
    </row>
    <row r="28" spans="1:19" hidden="1">
      <c r="B28" s="6">
        <f>+B26+1</f>
        <v>8</v>
      </c>
      <c r="C28" s="7"/>
      <c r="D28" s="14" t="s">
        <v>17</v>
      </c>
      <c r="E28" s="4"/>
      <c r="F28" s="16"/>
      <c r="G28" s="16">
        <v>0</v>
      </c>
      <c r="H28" s="16"/>
      <c r="I28" s="74">
        <v>0</v>
      </c>
      <c r="J28" s="53"/>
      <c r="K28" s="73">
        <v>0</v>
      </c>
      <c r="L28" s="15"/>
      <c r="M28" s="73">
        <v>0</v>
      </c>
      <c r="N28" s="15"/>
      <c r="O28" s="73">
        <v>0</v>
      </c>
      <c r="P28" s="15"/>
      <c r="Q28" s="73">
        <v>0</v>
      </c>
      <c r="R28" s="15"/>
      <c r="S28" s="73">
        <v>0</v>
      </c>
    </row>
    <row r="29" spans="1:19" ht="15.75" thickBot="1">
      <c r="B29" s="6"/>
      <c r="C29" s="7"/>
      <c r="D29" s="14"/>
      <c r="E29" s="5"/>
      <c r="F29" s="17"/>
      <c r="G29" s="15"/>
      <c r="H29" s="16"/>
      <c r="I29" s="16"/>
      <c r="J29" s="16"/>
      <c r="K29" s="16"/>
      <c r="L29" s="15"/>
      <c r="M29" s="16"/>
      <c r="N29" s="15"/>
      <c r="O29" s="16"/>
      <c r="P29" s="15"/>
      <c r="Q29" s="16"/>
      <c r="R29" s="15"/>
      <c r="S29" s="16"/>
    </row>
    <row r="30" spans="1:19" ht="15.75" thickBot="1">
      <c r="B30" s="6">
        <f>+B26+1</f>
        <v>8</v>
      </c>
      <c r="C30" s="7"/>
      <c r="D30" s="46" t="s">
        <v>38</v>
      </c>
      <c r="E30" s="23"/>
      <c r="F30" s="25"/>
      <c r="G30" s="47">
        <f>SUM(I30,K30,M30,O30,Q30,S30)</f>
        <v>3714793.205872166</v>
      </c>
      <c r="H30" s="16"/>
      <c r="I30" s="28">
        <f>+I22+I26+I28</f>
        <v>1752217.8841566779</v>
      </c>
      <c r="J30" s="16"/>
      <c r="K30" s="28">
        <f>+K22+K26+K28</f>
        <v>61240.920939535776</v>
      </c>
      <c r="L30" s="15"/>
      <c r="M30" s="28">
        <f>+M22+M26+M28</f>
        <v>513841.52252118615</v>
      </c>
      <c r="N30" s="15"/>
      <c r="O30" s="28">
        <f>+O22+O26+O28</f>
        <v>10357.150919741991</v>
      </c>
      <c r="P30" s="15"/>
      <c r="Q30" s="28">
        <f>+Q22+Q26+Q28</f>
        <v>1327445.9929705153</v>
      </c>
      <c r="R30" s="15"/>
      <c r="S30" s="28">
        <f>+S22+S26+S28</f>
        <v>49689.734364508513</v>
      </c>
    </row>
    <row r="31" spans="1:19">
      <c r="B31" s="6"/>
      <c r="C31" s="7"/>
      <c r="D31" s="14"/>
      <c r="E31" s="5"/>
      <c r="F31" s="17"/>
    </row>
    <row r="32" spans="1:19" ht="15.75">
      <c r="A32" s="10" t="s">
        <v>18</v>
      </c>
      <c r="B32" s="13" t="s">
        <v>42</v>
      </c>
      <c r="C32" s="7"/>
      <c r="D32" s="5"/>
      <c r="E32" s="7"/>
      <c r="F32" s="5"/>
      <c r="G32" s="35"/>
      <c r="H32" s="5"/>
    </row>
    <row r="33" spans="2:20">
      <c r="B33" s="6">
        <f>+B30+1</f>
        <v>9</v>
      </c>
      <c r="C33" s="7"/>
      <c r="D33" s="14" t="str">
        <f>""&amp;T1&amp;" AEP East Zone Annual MWh"</f>
        <v>2026 AEP East Zone Annual MWh</v>
      </c>
      <c r="E33" s="7"/>
      <c r="F33" s="17"/>
      <c r="G33" s="93">
        <v>159759000</v>
      </c>
      <c r="H33" s="5" t="s">
        <v>43</v>
      </c>
    </row>
    <row r="34" spans="2:20">
      <c r="B34" s="6"/>
      <c r="C34" s="7"/>
      <c r="D34" s="14"/>
      <c r="E34" s="5"/>
      <c r="F34" s="17"/>
      <c r="G34" s="5"/>
      <c r="H34" s="16"/>
    </row>
    <row r="35" spans="2:20">
      <c r="B35" s="6">
        <f>+B33+1</f>
        <v>10</v>
      </c>
      <c r="C35" s="14"/>
      <c r="D35" s="14" t="s">
        <v>44</v>
      </c>
      <c r="E35" s="14" t="str">
        <f>"(Line "&amp;B30&amp;" / Line "&amp;B33&amp;")"</f>
        <v>(Line 8 / Line 9)</v>
      </c>
      <c r="F35" s="14"/>
      <c r="G35" s="50">
        <f>+G30/G33</f>
        <v>2.3252481587091593E-2</v>
      </c>
      <c r="H35" s="14"/>
    </row>
    <row r="36" spans="2:20">
      <c r="B36" s="6"/>
      <c r="C36" s="14"/>
      <c r="D36" s="14"/>
      <c r="E36" s="14"/>
      <c r="F36" s="14"/>
      <c r="H36" s="14"/>
      <c r="J36" s="4"/>
    </row>
    <row r="37" spans="2:20">
      <c r="B37" s="6"/>
      <c r="C37" s="14"/>
      <c r="D37" s="87"/>
      <c r="E37" s="14"/>
      <c r="F37" s="14"/>
      <c r="H37" s="14"/>
      <c r="J37" s="4"/>
    </row>
    <row r="38" spans="2:20">
      <c r="B38" s="6"/>
      <c r="C38" s="14"/>
      <c r="D38" s="14"/>
      <c r="E38" s="14"/>
      <c r="F38" s="14"/>
      <c r="H38" s="14"/>
      <c r="I38" s="16"/>
      <c r="J38" s="4"/>
      <c r="K38" s="31"/>
      <c r="L38" s="31"/>
      <c r="M38" s="31"/>
      <c r="N38" s="31"/>
      <c r="O38" s="31"/>
      <c r="P38" s="31"/>
      <c r="Q38" s="31"/>
      <c r="R38" s="31"/>
      <c r="S38" s="31"/>
      <c r="T38" s="31"/>
    </row>
    <row r="39" spans="2:20">
      <c r="B39" s="6"/>
      <c r="C39" s="14"/>
      <c r="D39" s="14"/>
      <c r="E39" s="14"/>
      <c r="F39" s="14"/>
      <c r="H39" s="14"/>
      <c r="I39" s="90"/>
      <c r="J39" s="90"/>
      <c r="K39" s="90"/>
      <c r="L39" s="91"/>
      <c r="M39" s="90"/>
      <c r="N39" s="91"/>
      <c r="O39" s="90"/>
      <c r="P39" s="91"/>
      <c r="Q39" s="90"/>
      <c r="R39" s="91"/>
      <c r="S39" s="90"/>
      <c r="T39" s="31"/>
    </row>
    <row r="40" spans="2:20">
      <c r="B40" s="29"/>
      <c r="C40" s="14"/>
      <c r="D40" s="14"/>
      <c r="E40" s="14"/>
      <c r="F40" s="14"/>
      <c r="G40" s="31"/>
      <c r="H40" s="14"/>
      <c r="I40" s="14"/>
      <c r="J40" s="14"/>
      <c r="K40" s="31"/>
      <c r="L40" s="31"/>
      <c r="M40" s="31"/>
      <c r="N40" s="31"/>
      <c r="O40" s="31"/>
      <c r="P40" s="31"/>
      <c r="Q40" s="31"/>
      <c r="R40" s="31"/>
      <c r="S40" s="31"/>
      <c r="T40" s="31"/>
    </row>
    <row r="41" spans="2:20">
      <c r="B41" s="29"/>
      <c r="C41" s="14"/>
      <c r="D41" s="14"/>
      <c r="E41" s="14"/>
      <c r="F41" s="14"/>
      <c r="G41" s="31"/>
      <c r="H41" s="14"/>
      <c r="I41" s="14"/>
      <c r="J41" s="14"/>
      <c r="K41" s="31"/>
      <c r="L41" s="31"/>
      <c r="M41" s="31"/>
      <c r="N41" s="31"/>
      <c r="O41" s="31"/>
      <c r="P41" s="31"/>
      <c r="Q41" s="31"/>
      <c r="R41" s="31"/>
      <c r="S41" s="31"/>
      <c r="T41" s="31"/>
    </row>
    <row r="42" spans="2:20">
      <c r="B42" s="29"/>
      <c r="C42" s="14"/>
      <c r="D42" s="14"/>
      <c r="E42" s="14"/>
      <c r="F42" s="14"/>
      <c r="G42" s="31"/>
      <c r="H42" s="14"/>
      <c r="I42" s="14"/>
      <c r="J42" s="14"/>
      <c r="K42" s="31"/>
      <c r="L42" s="31"/>
      <c r="M42" s="31"/>
      <c r="N42" s="31"/>
      <c r="O42" s="31"/>
      <c r="P42" s="31"/>
      <c r="Q42" s="31"/>
      <c r="R42" s="31"/>
      <c r="S42" s="31"/>
      <c r="T42" s="31"/>
    </row>
    <row r="43" spans="2:20">
      <c r="B43" s="43"/>
      <c r="C43" s="5"/>
      <c r="D43"/>
      <c r="E43"/>
      <c r="F43"/>
      <c r="G43" t="s">
        <v>12</v>
      </c>
      <c r="I43"/>
      <c r="J43"/>
      <c r="K43"/>
      <c r="L43"/>
      <c r="M43"/>
      <c r="N43"/>
      <c r="O43"/>
      <c r="P43"/>
      <c r="Q43" s="31"/>
      <c r="R43" s="31"/>
      <c r="S43" s="31"/>
      <c r="T43" s="31"/>
    </row>
    <row r="44" spans="2:20">
      <c r="B44" s="43"/>
      <c r="C44" s="5"/>
      <c r="D44"/>
      <c r="E44"/>
      <c r="F44"/>
      <c r="G44"/>
      <c r="H44"/>
      <c r="I44"/>
      <c r="J44"/>
      <c r="K44"/>
      <c r="L44"/>
      <c r="M44"/>
      <c r="N44"/>
      <c r="O44"/>
      <c r="P44"/>
      <c r="Q44" s="31"/>
      <c r="R44" s="31"/>
      <c r="S44" s="31"/>
      <c r="T44" s="31"/>
    </row>
    <row r="45" spans="2:20">
      <c r="B45" s="43"/>
      <c r="C45" s="5"/>
      <c r="D45"/>
      <c r="E45"/>
      <c r="F45"/>
      <c r="G45"/>
      <c r="H45"/>
      <c r="I45"/>
      <c r="J45"/>
      <c r="K45"/>
      <c r="L45"/>
      <c r="M45"/>
      <c r="N45"/>
      <c r="O45"/>
      <c r="P45"/>
      <c r="Q45" s="31"/>
      <c r="R45" s="31"/>
      <c r="S45" s="31"/>
      <c r="T45" s="31"/>
    </row>
    <row r="46" spans="2:20">
      <c r="B46" s="43"/>
      <c r="C46" s="5"/>
      <c r="D46"/>
      <c r="E46"/>
      <c r="F46"/>
      <c r="G46"/>
      <c r="H46"/>
      <c r="I46"/>
      <c r="J46"/>
      <c r="K46"/>
      <c r="L46"/>
      <c r="M46"/>
      <c r="N46"/>
      <c r="O46"/>
      <c r="P46"/>
      <c r="Q46" s="31"/>
      <c r="R46" s="31"/>
      <c r="S46" s="31"/>
      <c r="T46" s="31"/>
    </row>
    <row r="47" spans="2:20">
      <c r="B47" s="43"/>
      <c r="C47" s="5"/>
      <c r="D47"/>
      <c r="E47"/>
      <c r="F47"/>
      <c r="G47"/>
      <c r="H47"/>
      <c r="I47"/>
      <c r="J47"/>
      <c r="K47"/>
      <c r="L47"/>
      <c r="M47"/>
      <c r="N47"/>
      <c r="O47"/>
      <c r="P47"/>
      <c r="Q47" s="31"/>
      <c r="R47" s="31"/>
      <c r="S47" s="31"/>
      <c r="T47" s="31"/>
    </row>
    <row r="48" spans="2:20">
      <c r="B48" s="43"/>
      <c r="C48" s="5"/>
      <c r="D48"/>
      <c r="E48"/>
      <c r="F48"/>
      <c r="G48"/>
      <c r="H48"/>
      <c r="I48"/>
      <c r="J48"/>
      <c r="K48"/>
      <c r="L48"/>
      <c r="M48"/>
      <c r="N48"/>
      <c r="O48"/>
      <c r="P48"/>
      <c r="Q48" s="31"/>
      <c r="R48" s="31"/>
      <c r="S48" s="31"/>
      <c r="T48" s="31"/>
    </row>
    <row r="49" spans="2:20">
      <c r="B49" s="43"/>
      <c r="C49" s="5"/>
      <c r="D49"/>
      <c r="E49"/>
      <c r="F49"/>
      <c r="G49"/>
      <c r="H49"/>
      <c r="I49"/>
      <c r="J49"/>
      <c r="K49"/>
      <c r="L49"/>
      <c r="M49"/>
      <c r="N49"/>
      <c r="O49"/>
      <c r="P49"/>
      <c r="Q49" s="31"/>
      <c r="R49" s="31"/>
      <c r="S49" s="31"/>
      <c r="T49" s="31"/>
    </row>
    <row r="50" spans="2:20">
      <c r="B50" s="44"/>
      <c r="C50" s="31"/>
      <c r="D50"/>
      <c r="E50"/>
      <c r="F50"/>
      <c r="G50"/>
      <c r="H50"/>
      <c r="I50"/>
      <c r="J50"/>
      <c r="K50"/>
      <c r="L50"/>
      <c r="M50"/>
      <c r="N50"/>
      <c r="O50"/>
      <c r="P50"/>
      <c r="Q50" s="31"/>
      <c r="R50" s="31"/>
      <c r="S50" s="31"/>
      <c r="T50" s="31"/>
    </row>
    <row r="51" spans="2:20">
      <c r="B51" s="44"/>
      <c r="C51" s="31"/>
      <c r="D51"/>
      <c r="E51"/>
      <c r="F51"/>
      <c r="G51"/>
      <c r="H51"/>
      <c r="I51"/>
      <c r="J51"/>
      <c r="K51"/>
      <c r="L51"/>
      <c r="M51"/>
      <c r="N51"/>
      <c r="O51"/>
      <c r="P51"/>
      <c r="Q51" s="31"/>
      <c r="R51" s="31"/>
      <c r="S51" s="31"/>
      <c r="T51" s="31"/>
    </row>
    <row r="52" spans="2:20">
      <c r="B52" s="44"/>
      <c r="C52" s="31"/>
      <c r="D52"/>
      <c r="E52"/>
      <c r="F52"/>
      <c r="G52"/>
      <c r="H52"/>
      <c r="I52"/>
      <c r="J52"/>
      <c r="K52"/>
      <c r="L52"/>
      <c r="M52"/>
      <c r="N52"/>
      <c r="O52"/>
      <c r="P52"/>
      <c r="Q52" s="31"/>
      <c r="R52" s="31"/>
      <c r="S52" s="31"/>
      <c r="T52" s="31"/>
    </row>
    <row r="53" spans="2:20">
      <c r="B53" s="44"/>
      <c r="C53" s="31"/>
      <c r="D53"/>
      <c r="E53"/>
      <c r="F53"/>
      <c r="G53"/>
      <c r="H53"/>
      <c r="I53"/>
      <c r="J53"/>
      <c r="K53"/>
      <c r="L53"/>
      <c r="M53"/>
      <c r="N53"/>
      <c r="O53"/>
      <c r="P53"/>
      <c r="Q53" s="31"/>
      <c r="R53" s="31"/>
      <c r="S53" s="31"/>
      <c r="T53" s="31"/>
    </row>
    <row r="54" spans="2:20">
      <c r="B54" s="44"/>
      <c r="C54" s="31"/>
      <c r="D54"/>
      <c r="E54"/>
      <c r="F54"/>
      <c r="G54"/>
      <c r="H54"/>
      <c r="I54"/>
      <c r="J54"/>
      <c r="K54"/>
      <c r="L54"/>
      <c r="M54"/>
      <c r="N54"/>
      <c r="O54"/>
      <c r="P54"/>
      <c r="Q54" s="31"/>
      <c r="R54" s="31"/>
      <c r="S54" s="31"/>
      <c r="T54" s="31"/>
    </row>
    <row r="55" spans="2:20">
      <c r="B55" s="44"/>
      <c r="C55" s="31"/>
      <c r="D55"/>
      <c r="E55"/>
      <c r="F55"/>
      <c r="G55"/>
      <c r="H55"/>
      <c r="I55"/>
      <c r="J55"/>
      <c r="K55"/>
      <c r="L55"/>
      <c r="M55"/>
      <c r="N55"/>
      <c r="O55"/>
      <c r="P55"/>
      <c r="Q55" s="31"/>
      <c r="R55" s="31"/>
      <c r="S55" s="31"/>
      <c r="T55" s="31"/>
    </row>
    <row r="56" spans="2:20">
      <c r="B56" s="44"/>
      <c r="C56" s="31"/>
      <c r="D56"/>
      <c r="E56"/>
      <c r="F56"/>
      <c r="G56"/>
      <c r="H56"/>
      <c r="I56"/>
      <c r="J56"/>
      <c r="K56"/>
      <c r="L56"/>
      <c r="M56"/>
      <c r="N56"/>
      <c r="O56"/>
      <c r="P56"/>
      <c r="Q56" s="31"/>
      <c r="R56" s="31"/>
      <c r="S56" s="31"/>
      <c r="T56" s="31"/>
    </row>
    <row r="57" spans="2:20">
      <c r="B57" s="44"/>
      <c r="C57" s="31"/>
      <c r="D57"/>
      <c r="E57"/>
      <c r="F57"/>
      <c r="G57"/>
      <c r="H57"/>
      <c r="I57"/>
      <c r="J57"/>
      <c r="K57"/>
      <c r="L57"/>
      <c r="M57"/>
      <c r="N57"/>
      <c r="O57"/>
      <c r="P57"/>
      <c r="Q57" s="31"/>
      <c r="R57" s="31"/>
      <c r="S57" s="31"/>
      <c r="T57" s="31"/>
    </row>
    <row r="58" spans="2:20">
      <c r="B58" s="44"/>
      <c r="C58" s="31"/>
      <c r="D58"/>
      <c r="E58"/>
      <c r="F58"/>
      <c r="G58"/>
      <c r="H58"/>
      <c r="I58"/>
      <c r="J58"/>
      <c r="K58"/>
      <c r="L58"/>
      <c r="M58"/>
      <c r="N58"/>
      <c r="O58"/>
      <c r="P58"/>
      <c r="Q58" s="31"/>
      <c r="R58" s="31"/>
      <c r="S58" s="31"/>
      <c r="T58" s="31"/>
    </row>
    <row r="59" spans="2:20">
      <c r="B59" s="44"/>
      <c r="C59" s="31"/>
      <c r="D59"/>
      <c r="E59"/>
      <c r="F59"/>
      <c r="G59"/>
      <c r="H59"/>
      <c r="I59"/>
      <c r="J59"/>
      <c r="K59"/>
      <c r="L59"/>
      <c r="M59"/>
      <c r="N59"/>
      <c r="O59"/>
      <c r="P59"/>
      <c r="Q59" s="31"/>
      <c r="R59" s="31"/>
      <c r="S59" s="31"/>
      <c r="T59" s="31"/>
    </row>
    <row r="60" spans="2:20">
      <c r="B60" s="44"/>
      <c r="C60" s="31"/>
      <c r="D60" s="31"/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</row>
    <row r="61" spans="2:20">
      <c r="B61" s="44"/>
      <c r="C61" s="31"/>
      <c r="D61" s="31"/>
      <c r="E61" s="31"/>
      <c r="F61" s="31"/>
      <c r="G61" s="31"/>
      <c r="H61" s="31"/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</row>
    <row r="62" spans="2:20">
      <c r="B62" s="44"/>
      <c r="C62" s="31"/>
      <c r="D62" s="31"/>
      <c r="E62" s="31"/>
      <c r="F62" s="31"/>
      <c r="G62" s="31"/>
      <c r="H62" s="31"/>
      <c r="I62" s="31"/>
      <c r="J62" s="31"/>
      <c r="K62" s="31"/>
      <c r="L62" s="31"/>
      <c r="M62" s="31"/>
      <c r="N62" s="31"/>
      <c r="O62" s="31"/>
      <c r="P62" s="31"/>
      <c r="Q62" s="31"/>
      <c r="R62" s="31"/>
      <c r="S62" s="31"/>
      <c r="T62" s="31"/>
    </row>
    <row r="63" spans="2:20">
      <c r="B63" s="44"/>
      <c r="C63" s="31"/>
      <c r="D63" s="31"/>
      <c r="E63" s="31"/>
      <c r="F63" s="31"/>
      <c r="G63" s="31"/>
      <c r="H63" s="31"/>
      <c r="I63" s="31"/>
      <c r="J63" s="31"/>
      <c r="K63" s="31"/>
      <c r="L63" s="31"/>
      <c r="M63" s="31"/>
      <c r="N63" s="31"/>
      <c r="O63" s="31"/>
      <c r="P63" s="31"/>
      <c r="Q63" s="31"/>
      <c r="R63" s="31"/>
      <c r="S63" s="31"/>
      <c r="T63" s="31"/>
    </row>
    <row r="64" spans="2:20">
      <c r="B64" s="44"/>
      <c r="C64" s="31"/>
      <c r="D64" s="31"/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31"/>
      <c r="P64" s="31"/>
      <c r="Q64" s="31"/>
      <c r="R64" s="31"/>
      <c r="S64" s="31"/>
      <c r="T64" s="31"/>
    </row>
    <row r="65" spans="2:20">
      <c r="B65" s="44"/>
      <c r="C65" s="31"/>
      <c r="D65" s="31"/>
      <c r="E65" s="31"/>
      <c r="F65" s="31"/>
      <c r="G65" s="31"/>
      <c r="H65" s="31"/>
      <c r="I65" s="31"/>
      <c r="J65" s="31"/>
      <c r="K65" s="31"/>
      <c r="L65" s="31"/>
      <c r="M65" s="31"/>
      <c r="N65" s="31"/>
      <c r="O65" s="31"/>
      <c r="P65" s="31"/>
      <c r="Q65" s="31"/>
      <c r="R65" s="31"/>
      <c r="S65" s="31"/>
      <c r="T65" s="31"/>
    </row>
    <row r="66" spans="2:20">
      <c r="B66" s="44"/>
      <c r="C66" s="31"/>
      <c r="D66" s="31"/>
      <c r="E66" s="31"/>
      <c r="F66" s="31"/>
      <c r="G66" s="31"/>
      <c r="H66" s="31"/>
      <c r="I66" s="31"/>
      <c r="J66" s="31"/>
      <c r="K66" s="31"/>
      <c r="L66" s="31"/>
      <c r="M66" s="31"/>
      <c r="N66" s="31"/>
      <c r="O66" s="31"/>
      <c r="P66" s="31"/>
      <c r="Q66" s="31"/>
      <c r="R66" s="31"/>
      <c r="S66" s="31"/>
      <c r="T66" s="31"/>
    </row>
    <row r="67" spans="2:20">
      <c r="B67" s="44"/>
      <c r="C67" s="31"/>
      <c r="D67" s="31"/>
      <c r="E67" s="31"/>
      <c r="F67" s="31"/>
      <c r="G67" s="31"/>
      <c r="H67" s="31"/>
      <c r="I67" s="31"/>
      <c r="J67" s="31"/>
      <c r="K67" s="31"/>
      <c r="L67" s="31"/>
      <c r="M67" s="31"/>
      <c r="N67" s="31"/>
      <c r="O67" s="31"/>
      <c r="P67" s="31"/>
      <c r="Q67" s="31"/>
      <c r="R67" s="31"/>
      <c r="S67" s="31"/>
      <c r="T67" s="31"/>
    </row>
    <row r="68" spans="2:20">
      <c r="B68" s="44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</row>
    <row r="69" spans="2:20">
      <c r="B69" s="44"/>
      <c r="C69" s="31"/>
      <c r="D69" s="31"/>
      <c r="E69" s="31"/>
      <c r="F69" s="31"/>
      <c r="G69" s="31"/>
      <c r="H69" s="31"/>
      <c r="I69" s="31"/>
      <c r="J69" s="31"/>
      <c r="K69" s="31"/>
      <c r="L69" s="31"/>
      <c r="M69" s="31"/>
      <c r="N69" s="31"/>
      <c r="O69" s="31"/>
      <c r="P69" s="31"/>
      <c r="Q69" s="31"/>
      <c r="R69" s="31"/>
      <c r="S69" s="31"/>
      <c r="T69" s="31"/>
    </row>
    <row r="70" spans="2:20">
      <c r="B70" s="44"/>
      <c r="C70" s="31"/>
      <c r="D70" s="31"/>
      <c r="E70" s="31"/>
      <c r="F70" s="31"/>
      <c r="G70" s="31"/>
      <c r="H70" s="31"/>
      <c r="I70" s="31"/>
      <c r="J70" s="31"/>
      <c r="K70" s="31"/>
      <c r="L70" s="31"/>
      <c r="M70" s="31"/>
      <c r="N70" s="31"/>
      <c r="O70" s="31"/>
      <c r="P70" s="31"/>
      <c r="Q70" s="31"/>
      <c r="R70" s="31"/>
      <c r="S70" s="31"/>
      <c r="T70" s="31"/>
    </row>
    <row r="71" spans="2:20">
      <c r="B71" s="44"/>
      <c r="C71" s="31"/>
      <c r="D71" s="31"/>
      <c r="E71" s="31"/>
      <c r="F71" s="31"/>
      <c r="G71" s="31"/>
      <c r="H71" s="31"/>
      <c r="I71" s="31"/>
      <c r="J71" s="31"/>
      <c r="K71" s="31"/>
      <c r="L71" s="31"/>
      <c r="M71" s="31"/>
      <c r="N71" s="31"/>
      <c r="O71" s="31"/>
      <c r="P71" s="31"/>
      <c r="Q71" s="31"/>
      <c r="R71" s="31"/>
      <c r="S71" s="31"/>
      <c r="T71" s="31"/>
    </row>
    <row r="72" spans="2:20">
      <c r="B72" s="44"/>
      <c r="C72" s="31"/>
      <c r="D72" s="31"/>
      <c r="E72" s="31"/>
      <c r="F72" s="31"/>
      <c r="G72" s="31"/>
      <c r="H72" s="31"/>
      <c r="I72" s="31"/>
      <c r="J72" s="31"/>
      <c r="K72" s="31"/>
      <c r="L72" s="31"/>
      <c r="M72" s="31"/>
      <c r="N72" s="31"/>
      <c r="O72" s="31"/>
      <c r="P72" s="31"/>
      <c r="Q72" s="31"/>
      <c r="R72" s="31"/>
      <c r="S72" s="31"/>
      <c r="T72" s="31"/>
    </row>
    <row r="73" spans="2:20">
      <c r="B73" s="44"/>
      <c r="C73" s="31"/>
      <c r="D73" s="31"/>
      <c r="E73" s="31"/>
      <c r="F73" s="31"/>
      <c r="G73" s="31"/>
      <c r="H73" s="31"/>
      <c r="I73" s="31"/>
      <c r="J73" s="31"/>
      <c r="K73" s="31"/>
      <c r="L73" s="31"/>
      <c r="M73" s="31"/>
      <c r="N73" s="31"/>
      <c r="O73" s="31"/>
      <c r="P73" s="31"/>
      <c r="Q73" s="31"/>
      <c r="R73" s="31"/>
      <c r="S73" s="31"/>
      <c r="T73" s="31"/>
    </row>
    <row r="74" spans="2:20">
      <c r="B74" s="44"/>
      <c r="C74" s="31"/>
      <c r="D74" s="31"/>
      <c r="E74" s="31"/>
      <c r="F74" s="31"/>
      <c r="G74" s="31"/>
      <c r="H74" s="31"/>
      <c r="I74" s="31"/>
      <c r="J74" s="31"/>
      <c r="K74" s="31"/>
      <c r="L74" s="31"/>
      <c r="M74" s="31"/>
      <c r="N74" s="31"/>
      <c r="O74" s="31"/>
      <c r="P74" s="31"/>
      <c r="Q74" s="31"/>
      <c r="R74" s="31"/>
      <c r="S74" s="31"/>
      <c r="T74" s="31"/>
    </row>
    <row r="75" spans="2:20">
      <c r="B75" s="44"/>
      <c r="C75" s="31"/>
      <c r="D75" s="31"/>
      <c r="E75" s="31"/>
      <c r="F75" s="31"/>
      <c r="G75" s="31"/>
      <c r="H75" s="31"/>
      <c r="I75" s="31"/>
      <c r="J75" s="31"/>
      <c r="K75" s="31"/>
      <c r="L75" s="31"/>
      <c r="M75" s="31"/>
      <c r="N75" s="31"/>
      <c r="O75" s="31"/>
      <c r="P75" s="31"/>
      <c r="Q75" s="31"/>
      <c r="R75" s="31"/>
      <c r="S75" s="31"/>
      <c r="T75" s="31"/>
    </row>
    <row r="76" spans="2:20">
      <c r="B76" s="44"/>
      <c r="C76" s="31"/>
      <c r="D76" s="31"/>
      <c r="E76" s="31"/>
      <c r="F76" s="31"/>
      <c r="G76" s="31"/>
      <c r="H76" s="31"/>
      <c r="I76" s="31"/>
      <c r="J76" s="31"/>
      <c r="K76" s="31"/>
      <c r="L76" s="31"/>
      <c r="M76" s="31"/>
      <c r="N76" s="31"/>
      <c r="O76" s="31"/>
      <c r="P76" s="31"/>
      <c r="Q76" s="31"/>
      <c r="R76" s="31"/>
      <c r="S76" s="31"/>
      <c r="T76" s="31"/>
    </row>
    <row r="77" spans="2:20">
      <c r="B77" s="44"/>
      <c r="C77" s="31"/>
      <c r="D77" s="31"/>
      <c r="E77" s="31"/>
      <c r="F77" s="31"/>
      <c r="G77" s="31"/>
      <c r="H77" s="31"/>
      <c r="I77" s="31"/>
      <c r="J77" s="31"/>
      <c r="K77" s="31"/>
      <c r="L77" s="31"/>
      <c r="M77" s="31"/>
      <c r="N77" s="31"/>
      <c r="O77" s="31"/>
      <c r="P77" s="31"/>
      <c r="Q77" s="31"/>
      <c r="R77" s="31"/>
      <c r="S77" s="31"/>
      <c r="T77" s="31"/>
    </row>
    <row r="78" spans="2:20">
      <c r="B78" s="44"/>
      <c r="C78" s="31"/>
      <c r="D78" s="31"/>
      <c r="E78" s="31"/>
      <c r="F78" s="31"/>
      <c r="G78" s="31"/>
      <c r="H78" s="31"/>
      <c r="I78" s="31"/>
      <c r="J78" s="31"/>
      <c r="K78" s="31"/>
      <c r="L78" s="31"/>
      <c r="M78" s="31"/>
      <c r="N78" s="31"/>
      <c r="O78" s="31"/>
      <c r="P78" s="31"/>
      <c r="Q78" s="31"/>
      <c r="R78" s="31"/>
      <c r="S78" s="31"/>
      <c r="T78" s="31"/>
    </row>
    <row r="79" spans="2:20">
      <c r="B79" s="44"/>
      <c r="C79" s="31"/>
      <c r="D79" s="31"/>
      <c r="E79" s="31"/>
      <c r="F79" s="31"/>
      <c r="G79" s="31"/>
      <c r="H79" s="31"/>
      <c r="I79" s="31"/>
      <c r="J79" s="31"/>
      <c r="K79" s="31"/>
      <c r="L79" s="31"/>
      <c r="M79" s="31"/>
      <c r="N79" s="31"/>
      <c r="O79" s="31"/>
      <c r="P79" s="31"/>
      <c r="Q79" s="31"/>
      <c r="R79" s="31"/>
      <c r="S79" s="31"/>
      <c r="T79" s="31"/>
    </row>
    <row r="80" spans="2:20">
      <c r="B80" s="44"/>
      <c r="C80" s="31"/>
      <c r="D80" s="31"/>
      <c r="E80" s="31"/>
      <c r="F80" s="31"/>
      <c r="G80" s="31"/>
      <c r="H80" s="31"/>
      <c r="I80" s="31"/>
      <c r="J80" s="31"/>
      <c r="K80" s="31"/>
      <c r="L80" s="31"/>
      <c r="M80" s="31"/>
      <c r="N80" s="31"/>
      <c r="O80" s="31"/>
      <c r="P80" s="31"/>
      <c r="Q80" s="31"/>
      <c r="R80" s="31"/>
      <c r="S80" s="31"/>
      <c r="T80" s="31"/>
    </row>
    <row r="81" spans="2:20">
      <c r="B81" s="44"/>
      <c r="C81" s="31"/>
      <c r="D81" s="31"/>
      <c r="E81" s="31"/>
      <c r="F81" s="31"/>
      <c r="G81" s="31"/>
      <c r="H81" s="31"/>
      <c r="I81" s="31"/>
      <c r="J81" s="31"/>
      <c r="K81" s="31"/>
      <c r="L81" s="31"/>
      <c r="M81" s="31"/>
      <c r="N81" s="31"/>
      <c r="O81" s="31"/>
      <c r="P81" s="31"/>
      <c r="Q81" s="31"/>
      <c r="R81" s="31"/>
      <c r="S81" s="31"/>
      <c r="T81" s="31"/>
    </row>
    <row r="82" spans="2:20">
      <c r="B82" s="44"/>
      <c r="C82" s="31"/>
      <c r="D82" s="31"/>
      <c r="E82" s="31"/>
      <c r="F82" s="31"/>
      <c r="G82" s="31"/>
      <c r="H82" s="31"/>
      <c r="I82" s="31"/>
      <c r="J82" s="31"/>
      <c r="K82" s="31"/>
      <c r="L82" s="31"/>
      <c r="M82" s="31"/>
      <c r="N82" s="31"/>
      <c r="O82" s="31"/>
      <c r="P82" s="31"/>
      <c r="Q82" s="31"/>
      <c r="R82" s="31"/>
      <c r="S82" s="31"/>
      <c r="T82" s="31"/>
    </row>
    <row r="83" spans="2:20">
      <c r="B83" s="44"/>
      <c r="C83" s="31"/>
      <c r="D83" s="31"/>
      <c r="E83" s="31"/>
      <c r="F83" s="31"/>
      <c r="G83" s="31"/>
      <c r="H83" s="31"/>
      <c r="I83" s="31"/>
      <c r="J83" s="31"/>
      <c r="K83" s="31"/>
      <c r="L83" s="31"/>
      <c r="M83" s="31"/>
      <c r="N83" s="31"/>
      <c r="O83" s="31"/>
      <c r="P83" s="31"/>
      <c r="Q83" s="31"/>
      <c r="R83" s="31"/>
      <c r="S83" s="31"/>
      <c r="T83" s="31"/>
    </row>
    <row r="84" spans="2:20">
      <c r="B84" s="44"/>
      <c r="C84" s="31"/>
      <c r="D84" s="31"/>
      <c r="E84" s="31"/>
      <c r="F84" s="31"/>
      <c r="G84" s="31"/>
      <c r="H84" s="31"/>
      <c r="I84" s="31"/>
      <c r="J84" s="31"/>
      <c r="K84" s="31"/>
      <c r="L84" s="31"/>
      <c r="M84" s="31"/>
      <c r="N84" s="31"/>
      <c r="O84" s="31"/>
      <c r="P84" s="31"/>
      <c r="Q84" s="31"/>
      <c r="R84" s="31"/>
      <c r="S84" s="31"/>
      <c r="T84" s="31"/>
    </row>
    <row r="85" spans="2:20">
      <c r="B85" s="44"/>
      <c r="C85" s="31"/>
      <c r="D85" s="31"/>
      <c r="E85" s="31"/>
      <c r="F85" s="31"/>
      <c r="G85" s="31"/>
      <c r="H85" s="31"/>
      <c r="I85" s="31"/>
      <c r="J85" s="31"/>
      <c r="K85" s="31"/>
      <c r="L85" s="31"/>
      <c r="M85" s="31"/>
      <c r="N85" s="31"/>
      <c r="O85" s="31"/>
      <c r="P85" s="31"/>
      <c r="Q85" s="31"/>
      <c r="R85" s="31"/>
      <c r="S85" s="31"/>
      <c r="T85" s="31"/>
    </row>
    <row r="86" spans="2:20">
      <c r="B86" s="44"/>
      <c r="C86" s="31"/>
      <c r="D86" s="31"/>
      <c r="E86" s="31"/>
      <c r="F86" s="31"/>
      <c r="G86" s="31"/>
      <c r="H86" s="31"/>
      <c r="I86" s="31"/>
      <c r="J86" s="31"/>
      <c r="K86" s="31"/>
      <c r="L86" s="31"/>
      <c r="M86" s="31"/>
      <c r="N86" s="31"/>
      <c r="O86" s="31"/>
      <c r="P86" s="31"/>
      <c r="Q86" s="31"/>
      <c r="R86" s="31"/>
      <c r="S86" s="31"/>
      <c r="T86" s="31"/>
    </row>
    <row r="87" spans="2:20">
      <c r="B87" s="44"/>
      <c r="C87" s="31"/>
      <c r="D87" s="31"/>
      <c r="E87" s="31"/>
      <c r="F87" s="31"/>
      <c r="G87" s="31"/>
      <c r="H87" s="31"/>
      <c r="I87" s="31"/>
      <c r="J87" s="31"/>
      <c r="K87" s="31"/>
      <c r="L87" s="31"/>
      <c r="M87" s="31"/>
      <c r="N87" s="31"/>
      <c r="O87" s="31"/>
      <c r="P87" s="31"/>
      <c r="Q87" s="31"/>
      <c r="R87" s="31"/>
      <c r="S87" s="31"/>
      <c r="T87" s="31"/>
    </row>
    <row r="88" spans="2:20">
      <c r="B88" s="44"/>
      <c r="C88" s="31"/>
      <c r="D88" s="31"/>
      <c r="E88" s="31"/>
      <c r="F88" s="31"/>
      <c r="G88" s="31"/>
      <c r="H88" s="31"/>
      <c r="I88" s="31"/>
      <c r="J88" s="31"/>
      <c r="K88" s="31"/>
      <c r="L88" s="31"/>
      <c r="M88" s="31"/>
      <c r="N88" s="31"/>
      <c r="O88" s="31"/>
      <c r="P88" s="31"/>
      <c r="Q88" s="31"/>
      <c r="R88" s="31"/>
      <c r="S88" s="31"/>
      <c r="T88" s="31"/>
    </row>
    <row r="89" spans="2:20">
      <c r="B89" s="44"/>
      <c r="C89" s="31"/>
      <c r="D89" s="31"/>
      <c r="E89" s="31"/>
      <c r="F89" s="31"/>
      <c r="G89" s="31"/>
      <c r="H89" s="31"/>
      <c r="I89" s="31"/>
      <c r="J89" s="31"/>
      <c r="K89" s="31"/>
      <c r="L89" s="31"/>
      <c r="M89" s="31"/>
      <c r="N89" s="31"/>
      <c r="O89" s="31"/>
      <c r="P89" s="31"/>
      <c r="Q89" s="31"/>
      <c r="R89" s="31"/>
      <c r="S89" s="31"/>
      <c r="T89" s="31"/>
    </row>
    <row r="90" spans="2:20">
      <c r="B90" s="44"/>
      <c r="C90" s="31"/>
      <c r="D90" s="31"/>
      <c r="E90" s="31"/>
      <c r="F90" s="31"/>
      <c r="G90" s="31"/>
      <c r="H90" s="31"/>
      <c r="I90" s="31"/>
      <c r="J90" s="31"/>
      <c r="K90" s="31"/>
      <c r="L90" s="31"/>
      <c r="M90" s="31"/>
      <c r="N90" s="31"/>
      <c r="O90" s="31"/>
      <c r="P90" s="31"/>
      <c r="Q90" s="31"/>
      <c r="R90" s="31"/>
      <c r="S90" s="31"/>
      <c r="T90" s="31"/>
    </row>
    <row r="91" spans="2:20">
      <c r="B91" s="44"/>
      <c r="C91" s="31"/>
      <c r="D91" s="31"/>
      <c r="E91" s="31"/>
      <c r="F91" s="31"/>
      <c r="G91" s="31"/>
      <c r="H91" s="31"/>
      <c r="I91" s="31"/>
      <c r="J91" s="31"/>
      <c r="K91" s="31"/>
      <c r="L91" s="31"/>
      <c r="M91" s="31"/>
      <c r="N91" s="31"/>
      <c r="O91" s="31"/>
      <c r="P91" s="31"/>
      <c r="Q91" s="31"/>
      <c r="R91" s="31"/>
      <c r="S91" s="31"/>
      <c r="T91" s="31"/>
    </row>
    <row r="92" spans="2:20">
      <c r="B92" s="44"/>
      <c r="C92" s="31"/>
      <c r="D92" s="31"/>
      <c r="E92" s="31"/>
      <c r="F92" s="31"/>
      <c r="G92" s="31"/>
      <c r="H92" s="31"/>
      <c r="I92" s="31"/>
      <c r="J92" s="31"/>
      <c r="K92" s="31"/>
      <c r="L92" s="31"/>
      <c r="M92" s="31"/>
      <c r="N92" s="31"/>
      <c r="O92" s="31"/>
      <c r="P92" s="31"/>
      <c r="Q92" s="31"/>
      <c r="R92" s="31"/>
      <c r="S92" s="31"/>
      <c r="T92" s="31"/>
    </row>
    <row r="93" spans="2:20">
      <c r="B93" s="44"/>
      <c r="C93" s="31"/>
      <c r="D93" s="31"/>
      <c r="E93" s="31"/>
      <c r="F93" s="31"/>
      <c r="G93" s="31"/>
      <c r="H93" s="31"/>
      <c r="I93" s="31"/>
      <c r="J93" s="31"/>
      <c r="K93" s="31"/>
      <c r="L93" s="31"/>
      <c r="M93" s="31"/>
      <c r="N93" s="31"/>
      <c r="O93" s="31"/>
      <c r="P93" s="31"/>
      <c r="Q93" s="31"/>
      <c r="R93" s="31"/>
      <c r="S93" s="31"/>
      <c r="T93" s="31"/>
    </row>
    <row r="94" spans="2:20">
      <c r="B94" s="44"/>
      <c r="C94" s="31"/>
      <c r="D94" s="31"/>
      <c r="E94" s="31"/>
      <c r="F94" s="31"/>
      <c r="G94" s="31"/>
      <c r="H94" s="31"/>
      <c r="I94" s="31"/>
      <c r="J94" s="31"/>
      <c r="K94" s="31"/>
      <c r="L94" s="31"/>
      <c r="M94" s="31"/>
      <c r="N94" s="31"/>
      <c r="O94" s="31"/>
      <c r="P94" s="31"/>
      <c r="Q94" s="31"/>
      <c r="R94" s="31"/>
      <c r="S94" s="31"/>
      <c r="T94" s="31"/>
    </row>
    <row r="95" spans="2:20">
      <c r="B95" s="44"/>
      <c r="C95" s="31"/>
      <c r="D95" s="31"/>
      <c r="E95" s="31"/>
      <c r="F95" s="31"/>
      <c r="G95" s="31"/>
      <c r="H95" s="31"/>
      <c r="I95" s="31"/>
      <c r="J95" s="31"/>
      <c r="K95" s="31"/>
      <c r="L95" s="31"/>
      <c r="M95" s="31"/>
      <c r="N95" s="31"/>
      <c r="O95" s="31"/>
      <c r="P95" s="31"/>
      <c r="Q95" s="31"/>
      <c r="R95" s="31"/>
      <c r="S95" s="31"/>
      <c r="T95" s="31"/>
    </row>
    <row r="96" spans="2:20">
      <c r="B96" s="44"/>
      <c r="C96" s="31"/>
      <c r="D96" s="31"/>
      <c r="E96" s="31"/>
      <c r="F96" s="31"/>
      <c r="G96" s="31"/>
      <c r="H96" s="31"/>
      <c r="I96" s="31"/>
      <c r="J96" s="31"/>
      <c r="K96" s="31"/>
      <c r="L96" s="31"/>
      <c r="M96" s="31"/>
      <c r="N96" s="31"/>
      <c r="O96" s="31"/>
      <c r="P96" s="31"/>
      <c r="Q96" s="31"/>
      <c r="R96" s="31"/>
      <c r="S96" s="31"/>
      <c r="T96" s="31"/>
    </row>
    <row r="97" spans="2:20">
      <c r="B97" s="44"/>
      <c r="C97" s="31"/>
      <c r="D97" s="31"/>
      <c r="E97" s="31"/>
      <c r="F97" s="31"/>
      <c r="G97" s="31"/>
      <c r="H97" s="31"/>
      <c r="I97" s="31"/>
      <c r="J97" s="31"/>
      <c r="K97" s="31"/>
      <c r="L97" s="31"/>
      <c r="M97" s="31"/>
      <c r="N97" s="31"/>
      <c r="O97" s="31"/>
      <c r="P97" s="31"/>
      <c r="Q97" s="31"/>
      <c r="R97" s="31"/>
      <c r="S97" s="31"/>
      <c r="T97" s="31"/>
    </row>
    <row r="98" spans="2:20">
      <c r="B98" s="44"/>
      <c r="C98" s="31"/>
      <c r="D98" s="31"/>
      <c r="E98" s="31"/>
      <c r="F98" s="31"/>
      <c r="G98" s="31"/>
      <c r="H98" s="31"/>
      <c r="I98" s="31"/>
      <c r="J98" s="31"/>
      <c r="K98" s="31"/>
      <c r="L98" s="31"/>
      <c r="M98" s="31"/>
      <c r="N98" s="31"/>
      <c r="O98" s="31"/>
      <c r="P98" s="31"/>
      <c r="Q98" s="31"/>
      <c r="R98" s="31"/>
      <c r="S98" s="31"/>
      <c r="T98" s="31"/>
    </row>
    <row r="99" spans="2:20">
      <c r="B99" s="44"/>
      <c r="C99" s="31"/>
      <c r="D99" s="31"/>
      <c r="E99" s="31"/>
      <c r="F99" s="31"/>
      <c r="G99" s="31"/>
      <c r="H99" s="31"/>
      <c r="I99" s="31"/>
      <c r="J99" s="31"/>
      <c r="K99" s="31"/>
      <c r="L99" s="31"/>
      <c r="M99" s="31"/>
      <c r="N99" s="31"/>
      <c r="O99" s="31"/>
      <c r="P99" s="31"/>
      <c r="Q99" s="31"/>
      <c r="R99" s="31"/>
      <c r="S99" s="31"/>
      <c r="T99" s="31"/>
    </row>
    <row r="100" spans="2:20">
      <c r="B100" s="44"/>
      <c r="C100" s="31"/>
      <c r="D100" s="31"/>
      <c r="E100" s="31"/>
      <c r="F100" s="31"/>
      <c r="G100" s="31"/>
      <c r="H100" s="31"/>
      <c r="I100" s="31"/>
      <c r="J100" s="31"/>
      <c r="K100" s="31"/>
      <c r="L100" s="31"/>
      <c r="M100" s="31"/>
      <c r="N100" s="31"/>
      <c r="O100" s="31"/>
      <c r="P100" s="31"/>
      <c r="Q100" s="31"/>
      <c r="R100" s="31"/>
      <c r="S100" s="31"/>
      <c r="T100" s="31"/>
    </row>
    <row r="101" spans="2:20">
      <c r="B101" s="44"/>
      <c r="C101" s="31"/>
      <c r="D101" s="31"/>
      <c r="E101" s="31"/>
      <c r="F101" s="31"/>
      <c r="G101" s="31"/>
      <c r="H101" s="31"/>
      <c r="I101" s="31"/>
      <c r="J101" s="31"/>
      <c r="K101" s="31"/>
      <c r="L101" s="31"/>
      <c r="M101" s="31"/>
      <c r="N101" s="31"/>
      <c r="O101" s="31"/>
      <c r="P101" s="31"/>
      <c r="Q101" s="31"/>
      <c r="R101" s="31"/>
      <c r="S101" s="31"/>
      <c r="T101" s="31"/>
    </row>
    <row r="102" spans="2:20">
      <c r="B102" s="44"/>
      <c r="C102" s="31"/>
      <c r="D102" s="31"/>
      <c r="E102" s="31"/>
      <c r="F102" s="31"/>
      <c r="G102" s="31"/>
      <c r="H102" s="31"/>
      <c r="I102" s="31"/>
      <c r="J102" s="31"/>
      <c r="K102" s="31"/>
      <c r="L102" s="31"/>
      <c r="M102" s="31"/>
      <c r="N102" s="31"/>
      <c r="O102" s="31"/>
      <c r="P102" s="31"/>
      <c r="Q102" s="31"/>
      <c r="R102" s="31"/>
      <c r="S102" s="31"/>
      <c r="T102" s="31"/>
    </row>
    <row r="103" spans="2:20">
      <c r="B103" s="44"/>
      <c r="C103" s="31"/>
      <c r="D103" s="31"/>
      <c r="E103" s="31"/>
      <c r="F103" s="31"/>
      <c r="G103" s="31"/>
      <c r="H103" s="31"/>
      <c r="I103" s="31"/>
      <c r="J103" s="31"/>
      <c r="K103" s="31"/>
      <c r="L103" s="31"/>
      <c r="M103" s="31"/>
      <c r="N103" s="31"/>
      <c r="O103" s="31"/>
      <c r="P103" s="31"/>
      <c r="Q103" s="31"/>
      <c r="R103" s="31"/>
      <c r="S103" s="31"/>
      <c r="T103" s="31"/>
    </row>
    <row r="104" spans="2:20">
      <c r="B104" s="44"/>
      <c r="C104" s="31"/>
      <c r="D104" s="31"/>
      <c r="E104" s="31"/>
      <c r="F104" s="31"/>
      <c r="G104" s="31"/>
      <c r="H104" s="31"/>
      <c r="I104" s="31"/>
      <c r="J104" s="31"/>
      <c r="K104" s="31"/>
      <c r="L104" s="31"/>
      <c r="M104" s="31"/>
      <c r="N104" s="31"/>
      <c r="O104" s="31"/>
      <c r="P104" s="31"/>
      <c r="Q104" s="31"/>
      <c r="R104" s="31"/>
      <c r="S104" s="31"/>
      <c r="T104" s="31"/>
    </row>
    <row r="105" spans="2:20">
      <c r="B105" s="44"/>
      <c r="C105" s="31"/>
      <c r="D105" s="31"/>
      <c r="E105" s="31"/>
      <c r="F105" s="31"/>
      <c r="G105" s="31"/>
      <c r="H105" s="31"/>
      <c r="I105" s="31"/>
      <c r="J105" s="31"/>
      <c r="K105" s="31"/>
      <c r="L105" s="31"/>
      <c r="M105" s="31"/>
      <c r="N105" s="31"/>
      <c r="O105" s="31"/>
      <c r="P105" s="31"/>
      <c r="Q105" s="31"/>
      <c r="R105" s="31"/>
      <c r="S105" s="31"/>
      <c r="T105" s="31"/>
    </row>
    <row r="106" spans="2:20">
      <c r="B106" s="44"/>
      <c r="C106" s="31"/>
      <c r="D106" s="31"/>
      <c r="E106" s="31"/>
      <c r="F106" s="31"/>
      <c r="G106" s="31"/>
      <c r="H106" s="31"/>
      <c r="I106" s="31"/>
      <c r="J106" s="31"/>
      <c r="K106" s="31"/>
      <c r="L106" s="31"/>
      <c r="M106" s="31"/>
      <c r="N106" s="31"/>
      <c r="O106" s="31"/>
      <c r="P106" s="31"/>
      <c r="Q106" s="31"/>
      <c r="R106" s="31"/>
      <c r="S106" s="31"/>
      <c r="T106" s="31"/>
    </row>
    <row r="107" spans="2:20">
      <c r="B107" s="44"/>
      <c r="C107" s="31"/>
      <c r="D107" s="31"/>
      <c r="E107" s="31"/>
      <c r="F107" s="31"/>
      <c r="G107" s="31"/>
      <c r="H107" s="31"/>
      <c r="I107" s="31"/>
      <c r="J107" s="31"/>
      <c r="K107" s="31"/>
      <c r="L107" s="31"/>
      <c r="M107" s="31"/>
      <c r="N107" s="31"/>
      <c r="O107" s="31"/>
      <c r="P107" s="31"/>
      <c r="Q107" s="31"/>
      <c r="R107" s="31"/>
      <c r="S107" s="31"/>
      <c r="T107" s="31"/>
    </row>
    <row r="108" spans="2:20">
      <c r="B108" s="44"/>
      <c r="C108" s="31"/>
      <c r="D108" s="31"/>
      <c r="E108" s="31"/>
      <c r="F108" s="31"/>
      <c r="G108" s="31"/>
      <c r="H108" s="31"/>
      <c r="I108" s="31"/>
      <c r="J108" s="31"/>
      <c r="K108" s="31"/>
      <c r="L108" s="31"/>
      <c r="M108" s="31"/>
      <c r="N108" s="31"/>
      <c r="O108" s="31"/>
      <c r="P108" s="31"/>
      <c r="Q108" s="31"/>
      <c r="R108" s="31"/>
      <c r="S108" s="31"/>
      <c r="T108" s="31"/>
    </row>
    <row r="109" spans="2:20">
      <c r="B109" s="44"/>
      <c r="C109" s="31"/>
      <c r="D109" s="31"/>
      <c r="E109" s="31"/>
      <c r="F109" s="31"/>
      <c r="G109" s="31"/>
      <c r="H109" s="31"/>
      <c r="I109" s="31"/>
      <c r="J109" s="31"/>
      <c r="K109" s="31"/>
      <c r="L109" s="31"/>
      <c r="M109" s="31"/>
      <c r="N109" s="31"/>
      <c r="O109" s="31"/>
      <c r="P109" s="31"/>
      <c r="Q109" s="31"/>
      <c r="R109" s="31"/>
      <c r="S109" s="31"/>
      <c r="T109" s="31"/>
    </row>
  </sheetData>
  <mergeCells count="4">
    <mergeCell ref="A3:S3"/>
    <mergeCell ref="A4:S4"/>
    <mergeCell ref="A5:S5"/>
    <mergeCell ref="A7:S7"/>
  </mergeCells>
  <printOptions horizontalCentered="1"/>
  <pageMargins left="0.2" right="0.23" top="1.75" bottom="0.25" header="1.25" footer="0.25"/>
  <pageSetup scale="54" orientation="landscape" r:id="rId1"/>
  <headerFooter alignWithMargins="0">
    <oddHeader>&amp;R&amp;18Schedule 1A  PTRR
Page 2 of 2</oddHeader>
    <oddFooter xml:space="preserve">&amp;C &amp;R </oddFooter>
  </headerFooter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rappedLabelHistory xmlns:xsd="http://www.w3.org/2001/XMLSchema" xmlns:xsi="http://www.w3.org/2001/XMLSchema-instance" xmlns="http://www.boldonjames.com/2016/02/Classifier/internal/wrappedLabelHistory">
  <Value>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JlOWMwYjhkNy1iZGI0LTRmZDMtYjYyYS1mNTAzMjdhYWVmY2UiIG9yaWdpbj0iYXV0b1NlbGVjdGVkU3VnZ2VzdGlvbiI+PGVsZW1lbnQgdWlkPSI1MGMzMTgyNC0wNzgwLTQ5MTAtODdkMS1lYWFmZmQxODJkNDIiIHZhbHVlPSIiIHhtbG5zPSJodHRwOi8vd3d3LmJvbGRvbmphbWVzLmNvbS8yMDA4LzAxL3NpZS9pbnRlcm5hbC9sYWJlbCIgLz48ZWxlbWVudCB1aWQ9ImM2NDIxOGFiLWI4ZDEtNDBiNi1hNDc4LWNiOGJlMWUxMGVjYyIgdmFsdWU9IiIgeG1sbnM9Imh0dHA6Ly93d3cuYm9sZG9uamFtZXMuY29tLzIwMDgvMDEvc2llL2ludGVybmFsL2xhYmVsIiAvPjwvc2lzbD48VXNlck5hbWU+Q09SUFxzMjczNjg5PC9Vc2VyTmFtZT48RGF0ZVRpbWU+MS8xOC8yMDIzIDY6MjI6NDYgUE08L0RhdGVUaW1lPjxMYWJlbFN0cmluZz5BRVAgSW50ZXJuYWw8L0xhYmVsU3RyaW5nPjwvaXRlbT48L2xhYmVsSGlzdG9yeT4=</Value>
</WrappedLabelHistory>
</file>

<file path=customXml/item2.xml><?xml version="1.0" encoding="utf-8"?>
<sisl xmlns:xsd="http://www.w3.org/2001/XMLSchema" xmlns:xsi="http://www.w3.org/2001/XMLSchema-instance" xmlns="http://www.boldonjames.com/2008/01/sie/internal/label" sislVersion="0" policy="e9c0b8d7-bdb4-4fd3-b62a-f50327aaefce" origin="autoSelectedSuggestion">
  <element uid="50c31824-0780-4910-87d1-eaaffd182d42" value=""/>
  <element uid="c64218ab-b8d1-40b6-a478-cb8be1e10ecc" value=""/>
</sisl>
</file>

<file path=customXml/itemProps1.xml><?xml version="1.0" encoding="utf-8"?>
<ds:datastoreItem xmlns:ds="http://schemas.openxmlformats.org/officeDocument/2006/customXml" ds:itemID="{F46BEFFE-AB69-49B9-8C74-CD04D1CB1326}">
  <ds:schemaRefs>
    <ds:schemaRef ds:uri="http://www.w3.org/2001/XMLSchema"/>
    <ds:schemaRef ds:uri="http://www.boldonjames.com/2016/02/Classifier/internal/wrappedLabelHistory"/>
  </ds:schemaRefs>
</ds:datastoreItem>
</file>

<file path=customXml/itemProps2.xml><?xml version="1.0" encoding="utf-8"?>
<ds:datastoreItem xmlns:ds="http://schemas.openxmlformats.org/officeDocument/2006/customXml" ds:itemID="{6E38047C-972A-4BD4-9E06-961924BE2327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Zonal Rates - Updated Interest</vt:lpstr>
      <vt:lpstr>Sch 1 Rates</vt:lpstr>
      <vt:lpstr>'Sch 1 Rates'!Print_Area</vt:lpstr>
      <vt:lpstr>'Zonal Rates - Updated Interest'!Print_Area</vt:lpstr>
    </vt:vector>
  </TitlesOfParts>
  <Company>IT-CPS-6/6/2-(Help#=8-835-3050) Full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American Electric Power®</dc:creator>
  <cp:keywords/>
  <cp:lastModifiedBy>Joshua P Baluch</cp:lastModifiedBy>
  <cp:lastPrinted>2025-12-17T11:51:08Z</cp:lastPrinted>
  <dcterms:created xsi:type="dcterms:W3CDTF">2008-07-20T22:34:28Z</dcterms:created>
  <dcterms:modified xsi:type="dcterms:W3CDTF">2025-12-17T11:51:18Z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1a09ceaf-3172-455e-86af-3bb277302270</vt:lpwstr>
  </property>
  <property fmtid="{D5CDD505-2E9C-101B-9397-08002B2CF9AE}" pid="3" name="bjSaver">
    <vt:lpwstr>HTegTYUHA5Eno747PWutbmINAXeRHZsu</vt:lpwstr>
  </property>
  <property fmtid="{D5CDD505-2E9C-101B-9397-08002B2CF9AE}" pid="4" name="bjDocumentSecurityLabel">
    <vt:lpwstr>AEP Internal</vt:lpwstr>
  </property>
  <property fmtid="{D5CDD505-2E9C-101B-9397-08002B2CF9AE}" pid="5" name="Visual Markings Removed">
    <vt:lpwstr>No</vt:lpwstr>
  </property>
  <property fmtid="{D5CDD505-2E9C-101B-9397-08002B2CF9AE}" pid="6" name="bjDocumentLabelXML">
    <vt:lpwstr>&lt;?xml version="1.0" encoding="us-ascii"?&gt;&lt;sisl xmlns:xsd="http://www.w3.org/2001/XMLSchema" xmlns:xsi="http://www.w3.org/2001/XMLSchema-instance" sislVersion="0" policy="e9c0b8d7-bdb4-4fd3-b62a-f50327aaefce" origin="autoSelectedSuggestion" xmlns="http://w</vt:lpwstr>
  </property>
  <property fmtid="{D5CDD505-2E9C-101B-9397-08002B2CF9AE}" pid="7" name="bjDocumentLabelXML-0">
    <vt:lpwstr>ww.boldonjames.com/2008/01/sie/internal/label"&gt;&lt;element uid="50c31824-0780-4910-87d1-eaaffd182d42" value="" /&gt;&lt;element uid="c64218ab-b8d1-40b6-a478-cb8be1e10ecc" value="" /&gt;&lt;/sisl&gt;</vt:lpwstr>
  </property>
  <property fmtid="{D5CDD505-2E9C-101B-9397-08002B2CF9AE}" pid="8" name="MSIP_Label_69f43042-6bda-44b2-91eb-eca3d3d484f4_SiteId">
    <vt:lpwstr>15f3c881-6b03-4ff6-8559-77bf5177818f</vt:lpwstr>
  </property>
  <property fmtid="{D5CDD505-2E9C-101B-9397-08002B2CF9AE}" pid="9" name="MSIP_Label_69f43042-6bda-44b2-91eb-eca3d3d484f4_Name">
    <vt:lpwstr>AEP Internal</vt:lpwstr>
  </property>
  <property fmtid="{D5CDD505-2E9C-101B-9397-08002B2CF9AE}" pid="10" name="MSIP_Label_69f43042-6bda-44b2-91eb-eca3d3d484f4_Enabled">
    <vt:lpwstr>true</vt:lpwstr>
  </property>
  <property fmtid="{D5CDD505-2E9C-101B-9397-08002B2CF9AE}" pid="11" name="bjClsUserRVM">
    <vt:lpwstr>[]</vt:lpwstr>
  </property>
  <property fmtid="{D5CDD505-2E9C-101B-9397-08002B2CF9AE}" pid="12" name="bjLabelHistoryID">
    <vt:lpwstr>{F46BEFFE-AB69-49B9-8C74-CD04D1CB1326}</vt:lpwstr>
  </property>
</Properties>
</file>